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" yWindow="6075" windowWidth="15420" windowHeight="8190"/>
  </bookViews>
  <sheets>
    <sheet name="Прайс основной_" sheetId="1" r:id="rId1"/>
    <sheet name="Бланки на заказ" sheetId="2" r:id="rId2"/>
    <sheet name="Содержание" sheetId="3" r:id="rId3"/>
  </sheets>
  <definedNames>
    <definedName name="_xlnm._FilterDatabase" localSheetId="0" hidden="1">'Прайс основной_'!$A$1:$J$873</definedName>
    <definedName name="_xlnm.Print_Area" localSheetId="1">'Бланки на заказ'!$A$1:$P$43</definedName>
    <definedName name="_xlnm.Print_Area" localSheetId="0">'Прайс основной_'!$B$1:$G$873</definedName>
    <definedName name="_xlnm.Print_Area" localSheetId="2">Содержание!$A$1:$C$48</definedName>
  </definedNames>
  <calcPr calcId="124519"/>
</workbook>
</file>

<file path=xl/calcChain.xml><?xml version="1.0" encoding="utf-8"?>
<calcChain xmlns="http://schemas.openxmlformats.org/spreadsheetml/2006/main">
  <c r="B808" i="1"/>
  <c r="B809" s="1"/>
  <c r="B810" s="1"/>
  <c r="G262"/>
  <c r="F262"/>
  <c r="G261"/>
  <c r="F261"/>
  <c r="F822"/>
  <c r="F823"/>
  <c r="F824"/>
  <c r="F825"/>
  <c r="F826"/>
  <c r="F827"/>
  <c r="F828"/>
  <c r="F829"/>
  <c r="F833"/>
  <c r="F834"/>
  <c r="F835"/>
  <c r="F836"/>
  <c r="F837"/>
  <c r="F838"/>
  <c r="F842"/>
  <c r="F847"/>
  <c r="F861"/>
  <c r="F862"/>
  <c r="F863"/>
  <c r="F864"/>
  <c r="F865"/>
  <c r="F867"/>
  <c r="F821"/>
  <c r="F818"/>
  <c r="F819"/>
  <c r="F807"/>
  <c r="F808"/>
  <c r="F810"/>
  <c r="F242"/>
  <c r="F800"/>
  <c r="F799"/>
  <c r="F804"/>
  <c r="F803"/>
  <c r="F802"/>
  <c r="F798"/>
  <c r="F797"/>
  <c r="F796"/>
  <c r="F787"/>
  <c r="F788"/>
  <c r="F789"/>
  <c r="F790"/>
  <c r="F791"/>
  <c r="F792"/>
  <c r="F793"/>
  <c r="F786"/>
  <c r="F780"/>
  <c r="F781"/>
  <c r="F782"/>
  <c r="F783"/>
  <c r="F784"/>
  <c r="F779"/>
  <c r="F776"/>
  <c r="F775"/>
  <c r="F769"/>
  <c r="F770"/>
  <c r="F771"/>
  <c r="F772"/>
  <c r="F773"/>
  <c r="F768"/>
  <c r="F762"/>
  <c r="F763"/>
  <c r="F764"/>
  <c r="F765"/>
  <c r="F766"/>
  <c r="F761"/>
  <c r="F752"/>
  <c r="F753"/>
  <c r="F754"/>
  <c r="F755"/>
  <c r="F756"/>
  <c r="F757"/>
  <c r="F758"/>
  <c r="F759"/>
  <c r="F751"/>
  <c r="F743"/>
  <c r="F744"/>
  <c r="F745"/>
  <c r="F746"/>
  <c r="F747"/>
  <c r="F748"/>
  <c r="F749"/>
  <c r="F742"/>
  <c r="F732"/>
  <c r="F733"/>
  <c r="F734"/>
  <c r="F735"/>
  <c r="F736"/>
  <c r="F737"/>
  <c r="F738"/>
  <c r="F739"/>
  <c r="F731"/>
  <c r="F729"/>
  <c r="F728"/>
  <c r="F720"/>
  <c r="F721"/>
  <c r="F722"/>
  <c r="F723"/>
  <c r="F724"/>
  <c r="F725"/>
  <c r="F726"/>
  <c r="F71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699"/>
  <c r="F697"/>
  <c r="F696"/>
  <c r="F694"/>
  <c r="F689"/>
  <c r="F690"/>
  <c r="F691"/>
  <c r="F692"/>
  <c r="F688"/>
  <c r="F679"/>
  <c r="F680"/>
  <c r="F681"/>
  <c r="F682"/>
  <c r="F683"/>
  <c r="F684"/>
  <c r="F685"/>
  <c r="F678"/>
  <c r="F669"/>
  <c r="F670"/>
  <c r="F671"/>
  <c r="F672"/>
  <c r="F673"/>
  <c r="F674"/>
  <c r="F675"/>
  <c r="F676"/>
  <c r="F668"/>
  <c r="F667"/>
  <c r="F659"/>
  <c r="F660"/>
  <c r="F661"/>
  <c r="F662"/>
  <c r="F663"/>
  <c r="F664"/>
  <c r="F665"/>
  <c r="F658"/>
  <c r="F656"/>
  <c r="F655"/>
  <c r="F654"/>
  <c r="F653"/>
  <c r="F650"/>
  <c r="F649"/>
  <c r="F648"/>
  <c r="F646"/>
  <c r="F645"/>
  <c r="F644"/>
  <c r="F643"/>
  <c r="F641"/>
  <c r="F640"/>
  <c r="F639"/>
  <c r="F638"/>
  <c r="F635"/>
  <c r="F634"/>
  <c r="F633"/>
  <c r="F631"/>
  <c r="F630"/>
  <c r="F622"/>
  <c r="F623"/>
  <c r="F624"/>
  <c r="F625"/>
  <c r="F626"/>
  <c r="F627"/>
  <c r="F628"/>
  <c r="F621"/>
  <c r="F620"/>
  <c r="F617"/>
  <c r="F616"/>
  <c r="F615"/>
  <c r="F613"/>
  <c r="F612"/>
  <c r="F611"/>
  <c r="F609"/>
  <c r="F607"/>
  <c r="F606"/>
  <c r="F604"/>
  <c r="F603"/>
  <c r="F601"/>
  <c r="F600"/>
  <c r="F597"/>
  <c r="F595"/>
  <c r="F594"/>
  <c r="F592"/>
  <c r="F591"/>
  <c r="F589"/>
  <c r="F588"/>
  <c r="F586"/>
  <c r="F583"/>
  <c r="F584"/>
  <c r="F582"/>
  <c r="F580"/>
  <c r="F577"/>
  <c r="F576"/>
  <c r="F569"/>
  <c r="F570"/>
  <c r="F571"/>
  <c r="F572"/>
  <c r="F573"/>
  <c r="F574"/>
  <c r="F568"/>
  <c r="F555"/>
  <c r="F556"/>
  <c r="F557"/>
  <c r="F558"/>
  <c r="F559"/>
  <c r="F560"/>
  <c r="F561"/>
  <c r="F562"/>
  <c r="F563"/>
  <c r="F564"/>
  <c r="F565"/>
  <c r="F566"/>
  <c r="F554"/>
  <c r="F551"/>
  <c r="F544"/>
  <c r="F545"/>
  <c r="F546"/>
  <c r="F547"/>
  <c r="F548"/>
  <c r="F549"/>
  <c r="F543"/>
  <c r="F532"/>
  <c r="F533"/>
  <c r="F534"/>
  <c r="F535"/>
  <c r="F536"/>
  <c r="F537"/>
  <c r="F538"/>
  <c r="F539"/>
  <c r="F540"/>
  <c r="F541"/>
  <c r="F531"/>
  <c r="F529"/>
  <c r="F528"/>
  <c r="F526"/>
  <c r="F525"/>
  <c r="F524"/>
  <c r="F522"/>
  <c r="F521"/>
  <c r="F520"/>
  <c r="F519"/>
  <c r="F517"/>
  <c r="F514"/>
  <c r="F513"/>
  <c r="F512"/>
  <c r="F499"/>
  <c r="F500"/>
  <c r="F501"/>
  <c r="F502"/>
  <c r="F503"/>
  <c r="F504"/>
  <c r="F505"/>
  <c r="F506"/>
  <c r="F507"/>
  <c r="F508"/>
  <c r="F498"/>
  <c r="F496"/>
  <c r="F495"/>
  <c r="F494"/>
  <c r="F489"/>
  <c r="F490"/>
  <c r="F491"/>
  <c r="F492"/>
  <c r="F488"/>
  <c r="F478"/>
  <c r="F479"/>
  <c r="F480"/>
  <c r="F481"/>
  <c r="F482"/>
  <c r="F483"/>
  <c r="F484"/>
  <c r="F485"/>
  <c r="F477"/>
  <c r="F469"/>
  <c r="F471"/>
  <c r="F472"/>
  <c r="F473"/>
  <c r="F474"/>
  <c r="F475"/>
  <c r="F468"/>
  <c r="F460"/>
  <c r="F461"/>
  <c r="F462"/>
  <c r="F463"/>
  <c r="F464"/>
  <c r="F465"/>
  <c r="F466"/>
  <c r="F459"/>
  <c r="F457"/>
  <c r="F451"/>
  <c r="F452"/>
  <c r="F453"/>
  <c r="F454"/>
  <c r="F455"/>
  <c r="F456"/>
  <c r="F450"/>
  <c r="F447"/>
  <c r="F446"/>
  <c r="F436"/>
  <c r="F437"/>
  <c r="F438"/>
  <c r="F440"/>
  <c r="F441"/>
  <c r="F442"/>
  <c r="F443"/>
  <c r="F444"/>
  <c r="F435"/>
  <c r="F421"/>
  <c r="F422"/>
  <c r="F423"/>
  <c r="F424"/>
  <c r="F425"/>
  <c r="F426"/>
  <c r="F427"/>
  <c r="F428"/>
  <c r="F429"/>
  <c r="F430"/>
  <c r="F431"/>
  <c r="F432"/>
  <c r="F433"/>
  <c r="F420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395"/>
  <c r="F388"/>
  <c r="F389"/>
  <c r="F390"/>
  <c r="F391"/>
  <c r="F392"/>
  <c r="F393"/>
  <c r="F387"/>
  <c r="F375"/>
  <c r="F376"/>
  <c r="F377"/>
  <c r="F378"/>
  <c r="F379"/>
  <c r="F380"/>
  <c r="F381"/>
  <c r="F382"/>
  <c r="F383"/>
  <c r="F384"/>
  <c r="F385"/>
  <c r="F374"/>
  <c r="F370"/>
  <c r="F371"/>
  <c r="F372"/>
  <c r="F369"/>
  <c r="F362"/>
  <c r="F363"/>
  <c r="F364"/>
  <c r="F365"/>
  <c r="F366"/>
  <c r="F367"/>
  <c r="F361"/>
  <c r="F359"/>
  <c r="F345"/>
  <c r="F346"/>
  <c r="F347"/>
  <c r="F348"/>
  <c r="F349"/>
  <c r="F350"/>
  <c r="F351"/>
  <c r="F354"/>
  <c r="F355"/>
  <c r="F356"/>
  <c r="F357"/>
  <c r="F343"/>
  <c r="F339"/>
  <c r="F338"/>
  <c r="F337"/>
  <c r="F336"/>
  <c r="F335"/>
  <c r="F334"/>
  <c r="F333"/>
  <c r="F332"/>
  <c r="F330"/>
  <c r="F329"/>
  <c r="F328"/>
  <c r="F326"/>
  <c r="F324"/>
  <c r="F323"/>
  <c r="F322"/>
  <c r="F321"/>
  <c r="F320"/>
  <c r="F318"/>
  <c r="F316"/>
  <c r="F315"/>
  <c r="F314"/>
  <c r="F313"/>
  <c r="F312"/>
  <c r="F311"/>
  <c r="F309"/>
  <c r="F308"/>
  <c r="F307"/>
  <c r="F306"/>
  <c r="F305"/>
  <c r="F304"/>
  <c r="F303"/>
  <c r="F302"/>
  <c r="F300"/>
  <c r="F299"/>
  <c r="F298"/>
  <c r="F297"/>
  <c r="F296"/>
  <c r="F295"/>
  <c r="F293"/>
  <c r="F292"/>
  <c r="F291"/>
  <c r="F287"/>
  <c r="F288"/>
  <c r="F289"/>
  <c r="F285"/>
  <c r="F277"/>
  <c r="F278"/>
  <c r="F279"/>
  <c r="F280"/>
  <c r="F281"/>
  <c r="F282"/>
  <c r="F283"/>
  <c r="F276"/>
  <c r="F275"/>
  <c r="F273"/>
  <c r="F272"/>
  <c r="F271"/>
  <c r="F270"/>
  <c r="F268"/>
  <c r="F267"/>
  <c r="F265"/>
  <c r="F266"/>
  <c r="F264"/>
  <c r="F260"/>
  <c r="F259"/>
  <c r="F258"/>
  <c r="F257"/>
  <c r="F255"/>
  <c r="F254"/>
  <c r="F252"/>
  <c r="F251"/>
  <c r="F249"/>
  <c r="F248"/>
  <c r="F245"/>
  <c r="F241"/>
  <c r="F235"/>
  <c r="F236"/>
  <c r="F237"/>
  <c r="F238"/>
  <c r="F239"/>
  <c r="F234"/>
  <c r="F225"/>
  <c r="F226"/>
  <c r="F227"/>
  <c r="F228"/>
  <c r="F229"/>
  <c r="F230"/>
  <c r="F231"/>
  <c r="F232"/>
  <c r="F224"/>
  <c r="F222"/>
  <c r="F219"/>
  <c r="F218"/>
  <c r="F217"/>
  <c r="F216"/>
  <c r="F215"/>
  <c r="F213"/>
  <c r="F212"/>
  <c r="F211"/>
  <c r="F210"/>
  <c r="F208"/>
  <c r="F201"/>
  <c r="F202"/>
  <c r="F203"/>
  <c r="F204"/>
  <c r="F205"/>
  <c r="F206"/>
  <c r="F200"/>
  <c r="F196"/>
  <c r="F197"/>
  <c r="F198"/>
  <c r="F195"/>
  <c r="F189"/>
  <c r="F190"/>
  <c r="F191"/>
  <c r="F192"/>
  <c r="F193"/>
  <c r="F188"/>
  <c r="F176"/>
  <c r="F177"/>
  <c r="F178"/>
  <c r="F179"/>
  <c r="F180"/>
  <c r="F181"/>
  <c r="F182"/>
  <c r="F183"/>
  <c r="F184"/>
  <c r="F185"/>
  <c r="F186"/>
  <c r="F175"/>
  <c r="F156"/>
  <c r="F157"/>
  <c r="F158"/>
  <c r="F159"/>
  <c r="F160"/>
  <c r="F161"/>
  <c r="F162"/>
  <c r="F163"/>
  <c r="F164"/>
  <c r="F165"/>
  <c r="F166"/>
  <c r="F167"/>
  <c r="F168"/>
  <c r="F169"/>
  <c r="F170"/>
  <c r="F171"/>
  <c r="F173"/>
  <c r="F155"/>
  <c r="F143"/>
  <c r="F144"/>
  <c r="F145"/>
  <c r="F146"/>
  <c r="F147"/>
  <c r="F148"/>
  <c r="F149"/>
  <c r="F150"/>
  <c r="F151"/>
  <c r="F152"/>
  <c r="F153"/>
  <c r="F142"/>
  <c r="F140"/>
  <c r="F139"/>
  <c r="F138"/>
  <c r="F135"/>
  <c r="F125"/>
  <c r="F127"/>
  <c r="F128"/>
  <c r="F129"/>
  <c r="F130"/>
  <c r="F131"/>
  <c r="F132"/>
  <c r="F133"/>
  <c r="F126"/>
  <c r="F123"/>
  <c r="F122"/>
  <c r="F114"/>
  <c r="F115"/>
  <c r="F116"/>
  <c r="F117"/>
  <c r="F118"/>
  <c r="F119"/>
  <c r="F113"/>
  <c r="F101"/>
  <c r="F102"/>
  <c r="F103"/>
  <c r="F104"/>
  <c r="F105"/>
  <c r="F106"/>
  <c r="F107"/>
  <c r="F108"/>
  <c r="F109"/>
  <c r="F110"/>
  <c r="F111"/>
  <c r="F100"/>
  <c r="F95"/>
  <c r="F96"/>
  <c r="F97"/>
  <c r="F98"/>
  <c r="F94"/>
  <c r="F85"/>
  <c r="F86"/>
  <c r="F87"/>
  <c r="F88"/>
  <c r="F89"/>
  <c r="F90"/>
  <c r="F91"/>
  <c r="F92"/>
  <c r="F84"/>
  <c r="F75"/>
  <c r="F76"/>
  <c r="F77"/>
  <c r="F78"/>
  <c r="F79"/>
  <c r="F80"/>
  <c r="F81"/>
  <c r="F74"/>
  <c r="F66"/>
  <c r="F67"/>
  <c r="F68"/>
  <c r="F69"/>
  <c r="F70"/>
  <c r="F71"/>
  <c r="F72"/>
  <c r="F65"/>
  <c r="F56"/>
  <c r="F57"/>
  <c r="F58"/>
  <c r="F59"/>
  <c r="F60"/>
  <c r="F61"/>
  <c r="F62"/>
  <c r="F63"/>
  <c r="F55"/>
  <c r="F52"/>
  <c r="F53"/>
  <c r="F51"/>
  <c r="F44"/>
  <c r="F45"/>
  <c r="F46"/>
  <c r="F47"/>
  <c r="F48"/>
  <c r="F49"/>
  <c r="F43"/>
  <c r="F41"/>
  <c r="F39"/>
  <c r="F28"/>
  <c r="F29"/>
  <c r="F30"/>
  <c r="F31"/>
  <c r="F32"/>
  <c r="F33"/>
  <c r="F34"/>
  <c r="F35"/>
  <c r="F36"/>
  <c r="F27"/>
  <c r="F25"/>
  <c r="F23"/>
  <c r="F22"/>
  <c r="F11"/>
  <c r="F12"/>
  <c r="F13"/>
  <c r="F14"/>
  <c r="F15"/>
  <c r="F16"/>
  <c r="F18"/>
  <c r="F19"/>
  <c r="F20"/>
  <c r="F10"/>
  <c r="B623"/>
  <c r="B624"/>
  <c r="B625"/>
  <c r="B626"/>
  <c r="B627"/>
  <c r="B628"/>
  <c r="B533"/>
  <c r="B534"/>
  <c r="B535"/>
  <c r="B536"/>
  <c r="B537"/>
  <c r="B538"/>
  <c r="B539"/>
  <c r="B540"/>
  <c r="B541"/>
  <c r="B478"/>
  <c r="B479"/>
  <c r="B480"/>
  <c r="B481"/>
  <c r="B482"/>
  <c r="B483"/>
  <c r="B484"/>
  <c r="B485"/>
  <c r="B486"/>
  <c r="B436"/>
  <c r="B437"/>
  <c r="B438"/>
  <c r="B439"/>
  <c r="B440"/>
  <c r="B441"/>
  <c r="B442"/>
  <c r="B443"/>
  <c r="B444"/>
  <c r="B421"/>
  <c r="B422"/>
  <c r="B423"/>
  <c r="B424"/>
  <c r="B425"/>
  <c r="B426"/>
  <c r="B427"/>
  <c r="B428"/>
  <c r="B429"/>
  <c r="B430"/>
  <c r="B431"/>
  <c r="B432"/>
  <c r="B433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362"/>
  <c r="B363"/>
  <c r="B364"/>
  <c r="B365"/>
  <c r="B366"/>
  <c r="B367"/>
  <c r="B344"/>
  <c r="B345"/>
  <c r="B346"/>
  <c r="B347"/>
  <c r="B348"/>
  <c r="B349"/>
  <c r="B350"/>
  <c r="B351"/>
  <c r="B352"/>
  <c r="B353"/>
  <c r="B354"/>
  <c r="B355"/>
  <c r="B356"/>
  <c r="B357"/>
  <c r="B358"/>
  <c r="B359"/>
  <c r="B333"/>
  <c r="B334"/>
  <c r="B335"/>
  <c r="B336"/>
  <c r="B337"/>
  <c r="B338"/>
  <c r="B339"/>
  <c r="B296"/>
  <c r="B297"/>
  <c r="B298"/>
  <c r="B299"/>
  <c r="B300"/>
  <c r="B292"/>
  <c r="B293"/>
  <c r="B286"/>
  <c r="B287"/>
  <c r="B288"/>
  <c r="B289"/>
  <c r="B276"/>
  <c r="B277"/>
  <c r="B278"/>
  <c r="B279"/>
  <c r="B280"/>
  <c r="B281"/>
  <c r="B282"/>
  <c r="B283"/>
  <c r="B258"/>
  <c r="B259"/>
  <c r="B260"/>
  <c r="B261" s="1"/>
  <c r="B262" s="1"/>
  <c r="B11"/>
  <c r="H11"/>
  <c r="B12"/>
  <c r="H12"/>
  <c r="B13"/>
  <c r="H13"/>
  <c r="B14"/>
  <c r="H14"/>
  <c r="B15"/>
  <c r="B16"/>
  <c r="B17" s="1"/>
  <c r="B18" s="1"/>
  <c r="B19" s="1"/>
  <c r="B20" s="1"/>
  <c r="H16"/>
  <c r="G17"/>
  <c r="F17" s="1"/>
  <c r="H17"/>
  <c r="H20"/>
  <c r="H22"/>
  <c r="B23"/>
  <c r="H23"/>
  <c r="H27"/>
  <c r="B28"/>
  <c r="H28"/>
  <c r="H29"/>
  <c r="B30"/>
  <c r="B31"/>
  <c r="H31"/>
  <c r="B32"/>
  <c r="H32"/>
  <c r="B33"/>
  <c r="H33"/>
  <c r="B34"/>
  <c r="H35"/>
  <c r="H36"/>
  <c r="I37"/>
  <c r="B45"/>
  <c r="H45"/>
  <c r="B46"/>
  <c r="H46"/>
  <c r="B47"/>
  <c r="H47"/>
  <c r="B49"/>
  <c r="B52"/>
  <c r="H52"/>
  <c r="B53"/>
  <c r="H53"/>
  <c r="I54"/>
  <c r="H55"/>
  <c r="B56"/>
  <c r="H56"/>
  <c r="B57"/>
  <c r="B58"/>
  <c r="H58"/>
  <c r="I58"/>
  <c r="B59"/>
  <c r="H59"/>
  <c r="I59"/>
  <c r="B60"/>
  <c r="B61"/>
  <c r="H61"/>
  <c r="I61"/>
  <c r="B62"/>
  <c r="H62"/>
  <c r="B63"/>
  <c r="H63"/>
  <c r="H65"/>
  <c r="H66"/>
  <c r="B68"/>
  <c r="B69"/>
  <c r="B66"/>
  <c r="B67"/>
  <c r="B70"/>
  <c r="B71"/>
  <c r="B72"/>
  <c r="H70"/>
  <c r="H71"/>
  <c r="H72"/>
  <c r="B75"/>
  <c r="B76"/>
  <c r="B77"/>
  <c r="B78"/>
  <c r="B79"/>
  <c r="B80"/>
  <c r="B81"/>
  <c r="H84"/>
  <c r="B85"/>
  <c r="H85"/>
  <c r="B86"/>
  <c r="H86"/>
  <c r="B87"/>
  <c r="B88"/>
  <c r="B89"/>
  <c r="B90"/>
  <c r="B91"/>
  <c r="B92"/>
  <c r="B95"/>
  <c r="B96"/>
  <c r="H96"/>
  <c r="B97"/>
  <c r="H97"/>
  <c r="B98"/>
  <c r="B101"/>
  <c r="B102"/>
  <c r="H102"/>
  <c r="B103"/>
  <c r="B104"/>
  <c r="H104"/>
  <c r="B105"/>
  <c r="H105"/>
  <c r="B106"/>
  <c r="B107"/>
  <c r="B108"/>
  <c r="B109"/>
  <c r="H109"/>
  <c r="B110"/>
  <c r="H110"/>
  <c r="B111"/>
  <c r="H113"/>
  <c r="H114"/>
  <c r="B115"/>
  <c r="B116"/>
  <c r="H118"/>
  <c r="B123"/>
  <c r="H126"/>
  <c r="B126"/>
  <c r="B127"/>
  <c r="B128"/>
  <c r="H129"/>
  <c r="B129"/>
  <c r="H130"/>
  <c r="B130"/>
  <c r="B131"/>
  <c r="B132"/>
  <c r="B133"/>
  <c r="H135"/>
  <c r="B136"/>
  <c r="G136"/>
  <c r="F136" s="1"/>
  <c r="H136"/>
  <c r="B139"/>
  <c r="B140"/>
  <c r="H140"/>
  <c r="B144"/>
  <c r="B145"/>
  <c r="B146"/>
  <c r="B147"/>
  <c r="B148"/>
  <c r="B149"/>
  <c r="H149"/>
  <c r="B150"/>
  <c r="H150"/>
  <c r="B151"/>
  <c r="B152"/>
  <c r="B153"/>
  <c r="I154"/>
  <c r="H155"/>
  <c r="B156"/>
  <c r="H156"/>
  <c r="B157"/>
  <c r="H157"/>
  <c r="B158"/>
  <c r="H158"/>
  <c r="B159"/>
  <c r="H159"/>
  <c r="B160"/>
  <c r="H160"/>
  <c r="B161"/>
  <c r="H161"/>
  <c r="B162"/>
  <c r="H162"/>
  <c r="B163"/>
  <c r="H163"/>
  <c r="B164"/>
  <c r="H164"/>
  <c r="B165"/>
  <c r="H165"/>
  <c r="B166"/>
  <c r="H166"/>
  <c r="B167"/>
  <c r="H167"/>
  <c r="B168"/>
  <c r="H168"/>
  <c r="B169"/>
  <c r="H169"/>
  <c r="B170"/>
  <c r="H170"/>
  <c r="B171"/>
  <c r="H171"/>
  <c r="B172"/>
  <c r="G172"/>
  <c r="F172" s="1"/>
  <c r="H172"/>
  <c r="B173"/>
  <c r="H173"/>
  <c r="H175"/>
  <c r="B176"/>
  <c r="H176"/>
  <c r="B177"/>
  <c r="H177"/>
  <c r="B178"/>
  <c r="B179"/>
  <c r="B180"/>
  <c r="H180"/>
  <c r="B181"/>
  <c r="H181"/>
  <c r="B182"/>
  <c r="H182"/>
  <c r="B183"/>
  <c r="H183"/>
  <c r="B184"/>
  <c r="B185"/>
  <c r="B186"/>
  <c r="B189"/>
  <c r="B190"/>
  <c r="B191"/>
  <c r="B192"/>
  <c r="B193"/>
  <c r="B196"/>
  <c r="B197"/>
  <c r="H197"/>
  <c r="B198"/>
  <c r="H198"/>
  <c r="I199"/>
  <c r="B201"/>
  <c r="B202"/>
  <c r="B203"/>
  <c r="H203"/>
  <c r="I203"/>
  <c r="B204"/>
  <c r="B205"/>
  <c r="B206"/>
  <c r="B211"/>
  <c r="B212"/>
  <c r="H212"/>
  <c r="B213"/>
  <c r="H213"/>
  <c r="H214"/>
  <c r="B216"/>
  <c r="B217"/>
  <c r="B218"/>
  <c r="B219"/>
  <c r="H224"/>
  <c r="B225"/>
  <c r="H225"/>
  <c r="B226"/>
  <c r="H226"/>
  <c r="B227"/>
  <c r="H227"/>
  <c r="B228"/>
  <c r="H228"/>
  <c r="B229"/>
  <c r="H229"/>
  <c r="B230"/>
  <c r="H230"/>
  <c r="B231"/>
  <c r="B232"/>
  <c r="H233"/>
  <c r="B235"/>
  <c r="H235"/>
  <c r="B236"/>
  <c r="H236"/>
  <c r="B237"/>
  <c r="H237"/>
  <c r="B238"/>
  <c r="H238"/>
  <c r="B239"/>
  <c r="H239"/>
  <c r="H246"/>
  <c r="B249"/>
  <c r="B252"/>
  <c r="H252"/>
  <c r="H253"/>
  <c r="B255"/>
  <c r="H262"/>
  <c r="H263"/>
  <c r="B265"/>
  <c r="B266"/>
  <c r="B267"/>
  <c r="B268"/>
  <c r="B271"/>
  <c r="H271"/>
  <c r="B272"/>
  <c r="H272"/>
  <c r="B273"/>
  <c r="H273"/>
  <c r="H274"/>
  <c r="H279"/>
  <c r="H280"/>
  <c r="H281"/>
  <c r="H282"/>
  <c r="H284"/>
  <c r="G286"/>
  <c r="F286" s="1"/>
  <c r="H290"/>
  <c r="H292"/>
  <c r="H293"/>
  <c r="H294"/>
  <c r="H297"/>
  <c r="H299"/>
  <c r="H300"/>
  <c r="B303"/>
  <c r="H303"/>
  <c r="B304"/>
  <c r="H304"/>
  <c r="B305"/>
  <c r="B306"/>
  <c r="B307"/>
  <c r="B308"/>
  <c r="B309"/>
  <c r="H309"/>
  <c r="H310"/>
  <c r="B312"/>
  <c r="H312"/>
  <c r="B313"/>
  <c r="H313"/>
  <c r="B314"/>
  <c r="B315"/>
  <c r="B316"/>
  <c r="H316"/>
  <c r="H319"/>
  <c r="B321"/>
  <c r="H321"/>
  <c r="B322"/>
  <c r="B323"/>
  <c r="B324"/>
  <c r="H325"/>
  <c r="H349"/>
  <c r="H350"/>
  <c r="H351"/>
  <c r="H356"/>
  <c r="G344"/>
  <c r="F344" s="1"/>
  <c r="H359"/>
  <c r="G358"/>
  <c r="F358" s="1"/>
  <c r="G352"/>
  <c r="F352" s="1"/>
  <c r="G353"/>
  <c r="F353" s="1"/>
  <c r="H363"/>
  <c r="H366"/>
  <c r="H368"/>
  <c r="B370"/>
  <c r="B371"/>
  <c r="B372"/>
  <c r="H377"/>
  <c r="H378"/>
  <c r="H380"/>
  <c r="B375"/>
  <c r="B376"/>
  <c r="B377"/>
  <c r="B378"/>
  <c r="B379"/>
  <c r="B380"/>
  <c r="B381"/>
  <c r="B382"/>
  <c r="B383"/>
  <c r="B384"/>
  <c r="B385"/>
  <c r="H385"/>
  <c r="H386"/>
  <c r="B388"/>
  <c r="B389"/>
  <c r="B390"/>
  <c r="B391"/>
  <c r="B392"/>
  <c r="B393"/>
  <c r="H390"/>
  <c r="H391"/>
  <c r="H392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3"/>
  <c r="H425"/>
  <c r="H427"/>
  <c r="H428"/>
  <c r="H429"/>
  <c r="H430"/>
  <c r="H431"/>
  <c r="H436"/>
  <c r="G439"/>
  <c r="F439" s="1"/>
  <c r="H439"/>
  <c r="H440"/>
  <c r="H441"/>
  <c r="H442"/>
  <c r="H443"/>
  <c r="J444"/>
  <c r="E443"/>
  <c r="H444"/>
  <c r="H445"/>
  <c r="B447"/>
  <c r="H447"/>
  <c r="B451"/>
  <c r="B452"/>
  <c r="B453"/>
  <c r="H451"/>
  <c r="H453"/>
  <c r="H454"/>
  <c r="H455"/>
  <c r="B455"/>
  <c r="B456"/>
  <c r="B457"/>
  <c r="H456"/>
  <c r="H457"/>
  <c r="H458"/>
  <c r="B460"/>
  <c r="H460"/>
  <c r="B461"/>
  <c r="H461"/>
  <c r="B462"/>
  <c r="H462"/>
  <c r="B463"/>
  <c r="H463"/>
  <c r="B464"/>
  <c r="H464"/>
  <c r="B465"/>
  <c r="H465"/>
  <c r="B466"/>
  <c r="H466"/>
  <c r="H467"/>
  <c r="B469"/>
  <c r="H469"/>
  <c r="B470"/>
  <c r="G470"/>
  <c r="F470" s="1"/>
  <c r="H470"/>
  <c r="B471"/>
  <c r="H471"/>
  <c r="B472"/>
  <c r="H472"/>
  <c r="B473"/>
  <c r="H473"/>
  <c r="B474"/>
  <c r="H474"/>
  <c r="B475"/>
  <c r="H475"/>
  <c r="H476"/>
  <c r="H484"/>
  <c r="J484"/>
  <c r="H486"/>
  <c r="G486"/>
  <c r="F486" s="1"/>
  <c r="H487"/>
  <c r="H492"/>
  <c r="B490"/>
  <c r="H493"/>
  <c r="H494"/>
  <c r="B496"/>
  <c r="H496"/>
  <c r="H497"/>
  <c r="B499"/>
  <c r="H499"/>
  <c r="B500"/>
  <c r="B501"/>
  <c r="H501"/>
  <c r="B502"/>
  <c r="B503"/>
  <c r="B504"/>
  <c r="B505"/>
  <c r="B506"/>
  <c r="B507"/>
  <c r="B508"/>
  <c r="H502"/>
  <c r="B513"/>
  <c r="B514"/>
  <c r="B529"/>
  <c r="H536"/>
  <c r="H537"/>
  <c r="H538"/>
  <c r="H539"/>
  <c r="H540"/>
  <c r="H541"/>
  <c r="H542"/>
  <c r="B545"/>
  <c r="B546"/>
  <c r="B547"/>
  <c r="B548"/>
  <c r="B555"/>
  <c r="H555"/>
  <c r="B556"/>
  <c r="B557"/>
  <c r="H557"/>
  <c r="B558"/>
  <c r="H558"/>
  <c r="B559"/>
  <c r="B560"/>
  <c r="B561"/>
  <c r="H561"/>
  <c r="B562"/>
  <c r="B563"/>
  <c r="H563"/>
  <c r="B564"/>
  <c r="H564"/>
  <c r="B565"/>
  <c r="B566"/>
  <c r="B569"/>
  <c r="H569"/>
  <c r="B570"/>
  <c r="H570"/>
  <c r="B571"/>
  <c r="H571"/>
  <c r="B572"/>
  <c r="H572"/>
  <c r="B573"/>
  <c r="H573"/>
  <c r="H575"/>
  <c r="B577"/>
  <c r="H577"/>
  <c r="H578"/>
  <c r="B583"/>
  <c r="B584"/>
  <c r="B589"/>
  <c r="H589"/>
  <c r="H590"/>
  <c r="B592"/>
  <c r="H592"/>
  <c r="H593"/>
  <c r="B595"/>
  <c r="B604"/>
  <c r="B607"/>
  <c r="B612"/>
  <c r="B613"/>
  <c r="B616"/>
  <c r="B617"/>
  <c r="H624"/>
  <c r="H625"/>
  <c r="H626"/>
  <c r="H627"/>
  <c r="H628"/>
  <c r="H629"/>
  <c r="B631"/>
  <c r="H631"/>
  <c r="H632"/>
  <c r="B634"/>
  <c r="B635"/>
  <c r="B639"/>
  <c r="B640"/>
  <c r="H640"/>
  <c r="B641"/>
  <c r="H641"/>
  <c r="H642"/>
  <c r="B644"/>
  <c r="H644"/>
  <c r="B645"/>
  <c r="B646"/>
  <c r="H646"/>
  <c r="H647"/>
  <c r="B649"/>
  <c r="B650"/>
  <c r="B654"/>
  <c r="B655"/>
  <c r="B656"/>
  <c r="B659"/>
  <c r="B660"/>
  <c r="B661"/>
  <c r="B662"/>
  <c r="B663"/>
  <c r="B664"/>
  <c r="B665"/>
  <c r="B668"/>
  <c r="B669"/>
  <c r="B670"/>
  <c r="B671"/>
  <c r="B672"/>
  <c r="B673"/>
  <c r="B674"/>
  <c r="B675"/>
  <c r="B676"/>
  <c r="H682"/>
  <c r="H683"/>
  <c r="I683"/>
  <c r="H684"/>
  <c r="I684"/>
  <c r="H685"/>
  <c r="I685"/>
  <c r="H695"/>
  <c r="H702"/>
  <c r="H703"/>
  <c r="H704"/>
  <c r="H705"/>
  <c r="H706"/>
  <c r="H713"/>
  <c r="H714"/>
  <c r="H715"/>
  <c r="H716"/>
  <c r="H718"/>
  <c r="B720"/>
  <c r="H720"/>
  <c r="B721"/>
  <c r="H721"/>
  <c r="B722"/>
  <c r="H722"/>
  <c r="B723"/>
  <c r="H723"/>
  <c r="B724"/>
  <c r="H724"/>
  <c r="B725"/>
  <c r="H725"/>
  <c r="B726"/>
  <c r="H726"/>
  <c r="H727"/>
  <c r="B729"/>
  <c r="H729"/>
  <c r="H730"/>
  <c r="B732"/>
  <c r="B733"/>
  <c r="B734"/>
  <c r="B735"/>
  <c r="B736"/>
  <c r="B737"/>
  <c r="B738"/>
  <c r="B739"/>
  <c r="I741"/>
  <c r="B743"/>
  <c r="H743"/>
  <c r="B744"/>
  <c r="B745"/>
  <c r="B746"/>
  <c r="B747"/>
  <c r="B748"/>
  <c r="H748"/>
  <c r="B749"/>
  <c r="H749"/>
  <c r="H750"/>
  <c r="B752"/>
  <c r="B753"/>
  <c r="B754"/>
  <c r="B755"/>
  <c r="B756"/>
  <c r="H756"/>
  <c r="B757"/>
  <c r="H757"/>
  <c r="B758"/>
  <c r="H758"/>
  <c r="B759"/>
  <c r="H759"/>
  <c r="I759"/>
  <c r="H760"/>
  <c r="I760"/>
  <c r="B762"/>
  <c r="H762"/>
  <c r="B763"/>
  <c r="B764"/>
  <c r="B765"/>
  <c r="B766"/>
  <c r="B769"/>
  <c r="H769"/>
  <c r="I769"/>
  <c r="B770"/>
  <c r="B771"/>
  <c r="B772"/>
  <c r="H772"/>
  <c r="B773"/>
  <c r="H773"/>
  <c r="H774"/>
  <c r="B776"/>
  <c r="B780"/>
  <c r="B781"/>
  <c r="B782"/>
  <c r="B783"/>
  <c r="B784"/>
  <c r="B787"/>
  <c r="B788"/>
  <c r="B789"/>
  <c r="B790"/>
  <c r="B791"/>
  <c r="B792"/>
  <c r="B793"/>
  <c r="B797"/>
  <c r="B798"/>
  <c r="B799" s="1"/>
  <c r="B800" s="1"/>
  <c r="B803"/>
  <c r="B804"/>
  <c r="G809"/>
  <c r="F809" s="1"/>
  <c r="H806"/>
  <c r="H811"/>
  <c r="G812"/>
  <c r="F812" s="1"/>
  <c r="B813"/>
  <c r="G813"/>
  <c r="F813" s="1"/>
  <c r="H813"/>
  <c r="B814"/>
  <c r="G814"/>
  <c r="F814" s="1"/>
  <c r="H814"/>
  <c r="B815"/>
  <c r="G815"/>
  <c r="F815" s="1"/>
  <c r="H815"/>
  <c r="B816"/>
  <c r="G816"/>
  <c r="F816" s="1"/>
  <c r="H816"/>
  <c r="B817"/>
  <c r="G817"/>
  <c r="F817" s="1"/>
  <c r="H817"/>
  <c r="B818"/>
  <c r="H818"/>
  <c r="B819"/>
  <c r="H819"/>
  <c r="H820"/>
  <c r="B822"/>
  <c r="H822"/>
  <c r="B823"/>
  <c r="H823"/>
  <c r="B824"/>
  <c r="H824"/>
  <c r="B825"/>
  <c r="H825"/>
  <c r="B826"/>
  <c r="H826"/>
  <c r="B827"/>
  <c r="H827"/>
  <c r="B828"/>
  <c r="H828"/>
  <c r="B829"/>
  <c r="H829"/>
  <c r="B830"/>
  <c r="G830"/>
  <c r="F830" s="1"/>
  <c r="H830"/>
  <c r="B831"/>
  <c r="G831"/>
  <c r="F831" s="1"/>
  <c r="H831"/>
  <c r="B832"/>
  <c r="G832"/>
  <c r="F832" s="1"/>
  <c r="H832"/>
  <c r="B833"/>
  <c r="H833"/>
  <c r="B834"/>
  <c r="H834"/>
  <c r="B835"/>
  <c r="H835"/>
  <c r="B836"/>
  <c r="H836"/>
  <c r="B837"/>
  <c r="H837"/>
  <c r="B838"/>
  <c r="H838"/>
  <c r="B839"/>
  <c r="G839"/>
  <c r="F839" s="1"/>
  <c r="H839"/>
  <c r="B840"/>
  <c r="G840"/>
  <c r="F840" s="1"/>
  <c r="H840"/>
  <c r="B841"/>
  <c r="G841"/>
  <c r="F841" s="1"/>
  <c r="H841"/>
  <c r="B842"/>
  <c r="H842"/>
  <c r="B843"/>
  <c r="F843"/>
  <c r="H843"/>
  <c r="B844"/>
  <c r="F844"/>
  <c r="H844"/>
  <c r="B845"/>
  <c r="F845"/>
  <c r="H845"/>
  <c r="B846"/>
  <c r="F846"/>
  <c r="H846"/>
  <c r="B847"/>
  <c r="H847"/>
  <c r="B848"/>
  <c r="G848"/>
  <c r="F848" s="1"/>
  <c r="H848"/>
  <c r="B849"/>
  <c r="F849"/>
  <c r="H849"/>
  <c r="B850"/>
  <c r="F850"/>
  <c r="H850"/>
  <c r="B851"/>
  <c r="F851"/>
  <c r="H851"/>
  <c r="B852"/>
  <c r="F852"/>
  <c r="H852"/>
  <c r="B853"/>
  <c r="F853"/>
  <c r="H853"/>
  <c r="B854"/>
  <c r="F854"/>
  <c r="H854"/>
  <c r="B855"/>
  <c r="G855"/>
  <c r="F855" s="1"/>
  <c r="H855"/>
  <c r="B856"/>
  <c r="G856"/>
  <c r="F856" s="1"/>
  <c r="H856"/>
  <c r="B857"/>
  <c r="G857"/>
  <c r="F857" s="1"/>
  <c r="H857"/>
  <c r="B858"/>
  <c r="G858"/>
  <c r="F858" s="1"/>
  <c r="H858"/>
  <c r="B859"/>
  <c r="F859"/>
  <c r="H859"/>
  <c r="B860"/>
  <c r="F860"/>
  <c r="H860"/>
  <c r="B861"/>
  <c r="H861"/>
  <c r="B862"/>
  <c r="H862"/>
  <c r="B863"/>
  <c r="H863"/>
  <c r="B864"/>
  <c r="H864"/>
  <c r="B865"/>
  <c r="H865"/>
  <c r="B866"/>
  <c r="G866"/>
  <c r="F866" s="1"/>
  <c r="H866"/>
  <c r="B867"/>
  <c r="H867"/>
  <c r="B868"/>
  <c r="G868"/>
  <c r="F868" s="1"/>
  <c r="H868"/>
  <c r="B869"/>
  <c r="G869"/>
  <c r="F869" s="1"/>
  <c r="H869"/>
  <c r="B870"/>
  <c r="G870"/>
  <c r="F870" s="1"/>
  <c r="H870"/>
  <c r="B871"/>
  <c r="G871"/>
  <c r="F871" s="1"/>
  <c r="H871"/>
  <c r="B872"/>
  <c r="G872"/>
  <c r="F872" s="1"/>
  <c r="H872"/>
  <c r="H873"/>
  <c r="B2542"/>
  <c r="B2543"/>
  <c r="B2544"/>
  <c r="B2545"/>
  <c r="B2546"/>
  <c r="B2547"/>
  <c r="B2548"/>
  <c r="B2549"/>
  <c r="B2550"/>
  <c r="B2551"/>
  <c r="B2552"/>
  <c r="B2553"/>
  <c r="B2554"/>
  <c r="B2555"/>
  <c r="B2556"/>
  <c r="B2557"/>
  <c r="B2558"/>
  <c r="B2559"/>
  <c r="B2560"/>
  <c r="B2561"/>
  <c r="B2562"/>
  <c r="B2563"/>
  <c r="B2564"/>
  <c r="B2565"/>
  <c r="B2566"/>
  <c r="B2567"/>
  <c r="B2568"/>
  <c r="B2569"/>
  <c r="B2570"/>
  <c r="B2571"/>
  <c r="B2572"/>
  <c r="B2573"/>
  <c r="B2574"/>
  <c r="B2575"/>
  <c r="B2576"/>
  <c r="B2577"/>
  <c r="B2578"/>
  <c r="B2579"/>
  <c r="B2580"/>
  <c r="B2581"/>
  <c r="B2582"/>
  <c r="B2583"/>
  <c r="B2584"/>
  <c r="B2585"/>
  <c r="B2586"/>
  <c r="B2587"/>
  <c r="B2588"/>
  <c r="B2589"/>
  <c r="B2590"/>
  <c r="B2591"/>
  <c r="B2592"/>
  <c r="B2593"/>
  <c r="B2594"/>
  <c r="B2595"/>
  <c r="B2596"/>
  <c r="B2597"/>
  <c r="B2598"/>
  <c r="B2599"/>
  <c r="B2600"/>
  <c r="B2601"/>
  <c r="B2602"/>
  <c r="B2603"/>
  <c r="B2604"/>
  <c r="B2605"/>
  <c r="B2606"/>
  <c r="B2607"/>
  <c r="B2608"/>
  <c r="B2609"/>
  <c r="B2610"/>
  <c r="B2611"/>
  <c r="B2612"/>
  <c r="B2613"/>
  <c r="B2614"/>
  <c r="B2615"/>
  <c r="B2616"/>
  <c r="B2617"/>
  <c r="B2618"/>
  <c r="B2619"/>
  <c r="B2620"/>
  <c r="B2621"/>
  <c r="B2622"/>
  <c r="B2623"/>
  <c r="B2624"/>
  <c r="B2625"/>
  <c r="B2626"/>
  <c r="B2627"/>
  <c r="B2628"/>
  <c r="B2629"/>
  <c r="B2630"/>
  <c r="B2631"/>
  <c r="B2632"/>
  <c r="B2633"/>
  <c r="B2634"/>
  <c r="B2635"/>
  <c r="B2636"/>
  <c r="B2637"/>
  <c r="B2638"/>
  <c r="B2639"/>
  <c r="B2640"/>
  <c r="B2641"/>
  <c r="B2642"/>
  <c r="B2643"/>
  <c r="B2644"/>
  <c r="B2645"/>
  <c r="B2646"/>
  <c r="B2647"/>
  <c r="B2648"/>
  <c r="B2649"/>
  <c r="B2650"/>
  <c r="B2651"/>
  <c r="B2652"/>
  <c r="B2653"/>
  <c r="B2654"/>
  <c r="B2655"/>
  <c r="B2656"/>
  <c r="B2657"/>
  <c r="B2658"/>
  <c r="B2659"/>
  <c r="B2660"/>
  <c r="B2661"/>
  <c r="B2662"/>
  <c r="B2663"/>
  <c r="B2664"/>
  <c r="B2665"/>
  <c r="B2666"/>
  <c r="B2667"/>
  <c r="B2668"/>
  <c r="B2669"/>
  <c r="B2670"/>
  <c r="B2671"/>
  <c r="B2672"/>
  <c r="B2673"/>
  <c r="B2674"/>
  <c r="B2675"/>
  <c r="B2676"/>
  <c r="B2677"/>
  <c r="B2678"/>
  <c r="B2679"/>
  <c r="B2680"/>
  <c r="B2681"/>
  <c r="B2682"/>
  <c r="B2683"/>
  <c r="B2684"/>
  <c r="B2685"/>
  <c r="B2686"/>
  <c r="B2687"/>
  <c r="B2688"/>
  <c r="B2689"/>
  <c r="B2690"/>
  <c r="B2691"/>
  <c r="B2692"/>
  <c r="B2693"/>
  <c r="B2694"/>
  <c r="B2695"/>
  <c r="B2696"/>
  <c r="B2697"/>
  <c r="B2698"/>
  <c r="B2699"/>
  <c r="B2700"/>
  <c r="B2701"/>
  <c r="B2702"/>
  <c r="B2703"/>
  <c r="B2704"/>
  <c r="B2705"/>
  <c r="B2706"/>
  <c r="B2707"/>
  <c r="B2708"/>
  <c r="B2709"/>
  <c r="B2710"/>
  <c r="B2711"/>
  <c r="B2712"/>
  <c r="B2713"/>
  <c r="B2714"/>
  <c r="B2715"/>
  <c r="B2716"/>
  <c r="B2717"/>
  <c r="B2718"/>
  <c r="B2719"/>
  <c r="B2720"/>
  <c r="B2721"/>
  <c r="B2722"/>
  <c r="B2723"/>
  <c r="B2724"/>
  <c r="B2725"/>
  <c r="B2726"/>
  <c r="B2727"/>
  <c r="B2728"/>
  <c r="B2729"/>
  <c r="B2730"/>
  <c r="B2731"/>
  <c r="B2732"/>
  <c r="B2733"/>
  <c r="B2734"/>
  <c r="B2735"/>
  <c r="B2736"/>
  <c r="B2737"/>
  <c r="B2738"/>
  <c r="B2739"/>
  <c r="B2740"/>
  <c r="B2741"/>
  <c r="B2742"/>
  <c r="B2743"/>
  <c r="B2744"/>
  <c r="B2745"/>
  <c r="B2746"/>
  <c r="B2747"/>
  <c r="B2748"/>
  <c r="B2749"/>
  <c r="B2750"/>
  <c r="B2751"/>
  <c r="B2752"/>
  <c r="B2753"/>
  <c r="B2754"/>
  <c r="B2755"/>
  <c r="B2756"/>
  <c r="B2757"/>
  <c r="B2758"/>
  <c r="B2759"/>
  <c r="B2760"/>
  <c r="B2761"/>
  <c r="B2762"/>
  <c r="B2763"/>
  <c r="B2764"/>
  <c r="B2765"/>
  <c r="B2766"/>
  <c r="B2767"/>
  <c r="B2768"/>
  <c r="B2769"/>
  <c r="B2770"/>
  <c r="B2771"/>
  <c r="B2772"/>
  <c r="B2773"/>
  <c r="B2774"/>
  <c r="B2775"/>
  <c r="B2776"/>
  <c r="B2777"/>
  <c r="B2778"/>
  <c r="B2779"/>
  <c r="B2780"/>
  <c r="B2781"/>
  <c r="B2782"/>
  <c r="B2783"/>
  <c r="B2784"/>
  <c r="B2785"/>
  <c r="B2786"/>
  <c r="B2787"/>
  <c r="B2788"/>
  <c r="B2789"/>
  <c r="B2790"/>
  <c r="B2791"/>
  <c r="B2792"/>
  <c r="B2793"/>
  <c r="B2794"/>
  <c r="B2795"/>
  <c r="B2796"/>
  <c r="B2797"/>
  <c r="B2798"/>
  <c r="B2799"/>
  <c r="B2800"/>
  <c r="B2801"/>
  <c r="B2802"/>
  <c r="B2803"/>
  <c r="B2804"/>
  <c r="B2805"/>
  <c r="B2806"/>
  <c r="B2807"/>
  <c r="B2808"/>
  <c r="B2809"/>
  <c r="B2810"/>
  <c r="B2811"/>
  <c r="B2812"/>
  <c r="B2813"/>
  <c r="B2814"/>
  <c r="B2815"/>
  <c r="B2816"/>
  <c r="B2817"/>
  <c r="B2818"/>
  <c r="B2819"/>
  <c r="B2820"/>
  <c r="B2821"/>
  <c r="B2822"/>
  <c r="B2823"/>
  <c r="B2824"/>
  <c r="B2825"/>
  <c r="B2826"/>
  <c r="B2827"/>
  <c r="B2828"/>
  <c r="B2829"/>
  <c r="B2830"/>
  <c r="B2831"/>
  <c r="B2832"/>
  <c r="B2833"/>
  <c r="B2834"/>
  <c r="B2835"/>
  <c r="B2836"/>
  <c r="B2837"/>
  <c r="B2838"/>
  <c r="B2839"/>
  <c r="B2840"/>
  <c r="B2841"/>
  <c r="B2842"/>
  <c r="B2843"/>
  <c r="B2844"/>
  <c r="B2845"/>
  <c r="B2846"/>
  <c r="B2847"/>
  <c r="B2848"/>
  <c r="B2849"/>
  <c r="B2850"/>
  <c r="B2851"/>
  <c r="B2852"/>
  <c r="B2853"/>
  <c r="B2854"/>
  <c r="B2855"/>
  <c r="B2856"/>
  <c r="B2857"/>
  <c r="B2858"/>
  <c r="B2859"/>
  <c r="B2860"/>
  <c r="B2861"/>
  <c r="B2862"/>
  <c r="B2863"/>
  <c r="B2864"/>
  <c r="B2865"/>
  <c r="B2866"/>
  <c r="B2867"/>
  <c r="B2868"/>
  <c r="B2869"/>
  <c r="B2870"/>
  <c r="B2871"/>
  <c r="B2872"/>
  <c r="B2873"/>
  <c r="B2874"/>
  <c r="B2875"/>
  <c r="B2876"/>
  <c r="B2877"/>
  <c r="B2878"/>
  <c r="B2879"/>
  <c r="B2880"/>
  <c r="B2881"/>
  <c r="B2882"/>
  <c r="B2883"/>
  <c r="B2884"/>
  <c r="B2885"/>
  <c r="B2886"/>
  <c r="B2887"/>
  <c r="B2888"/>
  <c r="B2889"/>
  <c r="B2890"/>
  <c r="B2891"/>
  <c r="B2892"/>
  <c r="B2893"/>
  <c r="B2894"/>
  <c r="B2895"/>
  <c r="B2896"/>
  <c r="B2897"/>
  <c r="B2898"/>
  <c r="B2899"/>
  <c r="B2900"/>
  <c r="B2901"/>
  <c r="B2902"/>
  <c r="B2903"/>
  <c r="B2904"/>
  <c r="B2905"/>
  <c r="B2906"/>
  <c r="B2907"/>
  <c r="B2908"/>
  <c r="B2909"/>
  <c r="B2910"/>
  <c r="B2911"/>
  <c r="B2912"/>
  <c r="B2913"/>
  <c r="B2914"/>
  <c r="B2915"/>
  <c r="B2916"/>
  <c r="B2917"/>
  <c r="B2918"/>
  <c r="B2919"/>
  <c r="B2920"/>
  <c r="B2921"/>
  <c r="B2922"/>
  <c r="B2923"/>
  <c r="B2924"/>
  <c r="B2925"/>
  <c r="B2926"/>
  <c r="B2927"/>
  <c r="B2928"/>
  <c r="B2929"/>
  <c r="B2930"/>
  <c r="B2931"/>
  <c r="B2932"/>
  <c r="B2933"/>
  <c r="B2934"/>
  <c r="B2935"/>
  <c r="B2936"/>
  <c r="B2937"/>
  <c r="B2938"/>
  <c r="B2939"/>
</calcChain>
</file>

<file path=xl/sharedStrings.xml><?xml version="1.0" encoding="utf-8"?>
<sst xmlns="http://schemas.openxmlformats.org/spreadsheetml/2006/main" count="1634" uniqueCount="1569">
  <si>
    <t>Футляр для визиток "кр.дер"</t>
  </si>
  <si>
    <t>1327WDM</t>
  </si>
  <si>
    <t>BM.3591/2</t>
  </si>
  <si>
    <t>BM.3592</t>
  </si>
  <si>
    <t>BM.3350</t>
  </si>
  <si>
    <t>Подвесной файл  А4, картон</t>
  </si>
  <si>
    <t>Набор для детского творчества..9</t>
  </si>
  <si>
    <t>Тубус для чертежей………….…..12</t>
  </si>
  <si>
    <t>Дестеплер………………………...3</t>
  </si>
  <si>
    <t>О</t>
  </si>
  <si>
    <t>Тушь………………………………..12</t>
  </si>
  <si>
    <t>Дипломная работа………………..11</t>
  </si>
  <si>
    <t>Обложка "документы для во-</t>
  </si>
  <si>
    <t>У</t>
  </si>
  <si>
    <t>Диск, дискета …….……………….10</t>
  </si>
  <si>
    <t>дителя"……………………………….10</t>
  </si>
  <si>
    <t>Урна для мусора………………….12</t>
  </si>
  <si>
    <t>Дисплей-книга…………………...…1</t>
  </si>
  <si>
    <t>Обложка для тетрадей…………..11</t>
  </si>
  <si>
    <t>Ф</t>
  </si>
  <si>
    <t>Дневник………………………..…..11</t>
  </si>
  <si>
    <t>Обложка для учебника…………..11</t>
  </si>
  <si>
    <t>Файл-пакет А-4, А-5………………..1</t>
  </si>
  <si>
    <t>Доска для лепки пластилина…….9</t>
  </si>
  <si>
    <t>П</t>
  </si>
  <si>
    <t>Файл-папка……………………….….1</t>
  </si>
  <si>
    <t>Доска с прижимом…………….…..1</t>
  </si>
  <si>
    <t>Папка "Академия"……………...….1</t>
  </si>
  <si>
    <t>Фломастеры………………………5-6</t>
  </si>
  <si>
    <t>Дырокол……………………………..3</t>
  </si>
  <si>
    <t>Папка "Дело" (картон)………….....2</t>
  </si>
  <si>
    <t>Е</t>
  </si>
  <si>
    <t>Папка для дипломных работ…...11</t>
  </si>
  <si>
    <t>Фотопленка…………………………12</t>
  </si>
  <si>
    <t>Ежедневник………………………..2-3</t>
  </si>
  <si>
    <t>Файл для документов  A4/40мкм., цветной ВUROMAX</t>
  </si>
  <si>
    <t xml:space="preserve"> ВМ.3810</t>
  </si>
  <si>
    <t>Файл для документов    А3/50мкм.,прозрачный ВUROMAX</t>
  </si>
  <si>
    <t>Файл для документов  А5,    прозр., ВUROMAX</t>
  </si>
  <si>
    <t>BM.3870</t>
  </si>
  <si>
    <t>BM.3946</t>
  </si>
  <si>
    <t>BM.3951</t>
  </si>
  <si>
    <t>BM.3918</t>
  </si>
  <si>
    <t>Папка  А3,  20файлов ВUROMAX</t>
  </si>
  <si>
    <t>ВМ 3610</t>
  </si>
  <si>
    <t>ВМ 3612</t>
  </si>
  <si>
    <t>ВМ 3617</t>
  </si>
  <si>
    <t xml:space="preserve"> ВМ 3622</t>
  </si>
  <si>
    <t>BM3404</t>
  </si>
  <si>
    <t>Папка А4 с клипом и боковым прижимам, ВUROMAX</t>
  </si>
  <si>
    <t>BM3405</t>
  </si>
  <si>
    <t>Папка А4 с расш. боковым прижимам, ВUROMAX</t>
  </si>
  <si>
    <t>Папка для курсового проекта…..11</t>
  </si>
  <si>
    <t>Футляр для визиток……………….12</t>
  </si>
  <si>
    <t>З</t>
  </si>
  <si>
    <t>Папка для тетрадей ……………..11</t>
  </si>
  <si>
    <t>Футляр для ручек ………...……..13</t>
  </si>
  <si>
    <t>Записная книжка………………...2-3</t>
  </si>
  <si>
    <t>Папка для черчения……………..11</t>
  </si>
  <si>
    <t>Цветная бумага, картон.…………11</t>
  </si>
  <si>
    <t>Зебра……………………………....13</t>
  </si>
  <si>
    <t>Папка картон на рез-ках………....2</t>
  </si>
  <si>
    <t>Ценник……………………………..13</t>
  </si>
  <si>
    <t>К</t>
  </si>
  <si>
    <t>Папка на кнопке…………………...1</t>
  </si>
  <si>
    <t>Циркуль…………………………….11</t>
  </si>
  <si>
    <t>Календарь………………………… 11</t>
  </si>
  <si>
    <t>Папка кож/зам……………………..10</t>
  </si>
  <si>
    <t>Ч</t>
  </si>
  <si>
    <t>Калькулятор……………………….11</t>
  </si>
  <si>
    <t>Папка на резинках………………...1</t>
  </si>
  <si>
    <t>Чернило…………………………….12</t>
  </si>
  <si>
    <t>Картон……...………………………11</t>
  </si>
  <si>
    <t>Папка поздравительная……….….1</t>
  </si>
  <si>
    <t>Ш</t>
  </si>
  <si>
    <t>Карты атласные…………………..14</t>
  </si>
  <si>
    <t>Папка с прижимом……………...…1</t>
  </si>
  <si>
    <t>Штемпельная краска……………..12</t>
  </si>
  <si>
    <t>Кейс………………...……………….10</t>
  </si>
  <si>
    <t>Папка с усами…………………...…1</t>
  </si>
  <si>
    <t>Штемпельная подушка………….12</t>
  </si>
  <si>
    <t>Кисть,краски…………………………..……9</t>
  </si>
  <si>
    <t>Пепельница……………………..…..9</t>
  </si>
  <si>
    <t>Штрих………………………………..8</t>
  </si>
  <si>
    <t>Клей…………………………………9</t>
  </si>
  <si>
    <t>Планшет……………………………..2</t>
  </si>
  <si>
    <t>Шило………………………………..13</t>
  </si>
  <si>
    <t>Пластилин……………………………9</t>
  </si>
  <si>
    <t>Стрейч-пленка………………..8</t>
  </si>
  <si>
    <r>
      <t xml:space="preserve">            </t>
    </r>
    <r>
      <rPr>
        <b/>
        <i/>
        <u/>
        <sz val="12"/>
        <rFont val="Arial"/>
        <family val="2"/>
        <charset val="204"/>
      </rPr>
      <t>Широкий выбор канцелярских товаров</t>
    </r>
    <r>
      <rPr>
        <b/>
        <i/>
        <sz val="12"/>
        <rFont val="Arial"/>
        <family val="2"/>
        <charset val="204"/>
      </rPr>
      <t>: бланки стандартные; - бланки заказные; - бланки строгой отчетности;</t>
    </r>
  </si>
  <si>
    <t xml:space="preserve"> </t>
  </si>
  <si>
    <t>ВМ. 4491</t>
  </si>
  <si>
    <t>Скрепка 33 мм. 100 шт. круглая  ВUROMAX</t>
  </si>
  <si>
    <t>ВМ. 5003</t>
  </si>
  <si>
    <t>Скрепки 31мм, 100 шт, треугольные, никелированные</t>
  </si>
  <si>
    <t>BМ. 5019</t>
  </si>
  <si>
    <t>BM.5540</t>
  </si>
  <si>
    <t>BM.5550</t>
  </si>
  <si>
    <t>BM.5551</t>
  </si>
  <si>
    <t>BM.5555</t>
  </si>
  <si>
    <t>BM.5556</t>
  </si>
  <si>
    <t>BM.5560</t>
  </si>
  <si>
    <t>Увлажнитель для пальцев, гелевый, 20мл ВUROMAX</t>
  </si>
  <si>
    <t>/Шило канцелярское, деревянная ручка ВUROMAX</t>
  </si>
  <si>
    <t>/Шило банковское, деревянная ручка ВUROMAX</t>
  </si>
  <si>
    <t>/Нить прошивочная полиэфирная, 170г., 210 текс ВUROMAX</t>
  </si>
  <si>
    <t>/Нить прошивочная, х/б, 130г., 250 текс ВUROMAX</t>
  </si>
  <si>
    <t>/Шпагат хлопчатобумажный, 1кг., 800 текс ВUROMAX</t>
  </si>
  <si>
    <t>25</t>
  </si>
  <si>
    <t>26,6</t>
  </si>
  <si>
    <t>49,2</t>
  </si>
  <si>
    <t>~ боксы из пластика</t>
  </si>
  <si>
    <t>26,5</t>
  </si>
  <si>
    <t>7,3</t>
  </si>
  <si>
    <t>BM.2291</t>
  </si>
  <si>
    <t>31,4</t>
  </si>
  <si>
    <t>Скотч офисный 12*30 прозрачный  Вuromax</t>
  </si>
  <si>
    <t>ВМ. 7116</t>
  </si>
  <si>
    <t>Скотч офисный 18*30 прозрачный ВUROMAX</t>
  </si>
  <si>
    <t>ВМ. 7153</t>
  </si>
  <si>
    <t>Скотч офисный 18*20  в диспенсере ВUROMAX</t>
  </si>
  <si>
    <t>ВМ. 7161</t>
  </si>
  <si>
    <t>ВМ. 7176</t>
  </si>
  <si>
    <t>Скотч офисный 24*30 прозрачный   Вuromax</t>
  </si>
  <si>
    <t>Скотч 18мм х 20м, невидимый в диспенсере Вuromax</t>
  </si>
  <si>
    <t>Скотч двухсторонний на пенной основе 18мм х 2м /1шт.</t>
  </si>
  <si>
    <t>Скотч двухсторонний на пенной основе 12мм х 2м /1шт.</t>
  </si>
  <si>
    <t>Скотч двухсторонний на пенной основе 24мм х 2м /1шт.</t>
  </si>
  <si>
    <t>ВМ. 7510</t>
  </si>
  <si>
    <t>ВМ. 7515</t>
  </si>
  <si>
    <t>ВМ. 7520</t>
  </si>
  <si>
    <t>Скотч упаковочный 48*100 Noname 40 мкм</t>
  </si>
  <si>
    <t>Скотч упаковочный 48*200 Noname 40 мкм</t>
  </si>
  <si>
    <t>Льготная</t>
  </si>
  <si>
    <t>Мелкий опт</t>
  </si>
  <si>
    <t>ВМ. 4008</t>
  </si>
  <si>
    <t>ВМ.4009</t>
  </si>
  <si>
    <t>Дырокол металлический  (толщ. 10 листов) ВUROMAX</t>
  </si>
  <si>
    <t>ВМ. 4025</t>
  </si>
  <si>
    <t>ВМ. 4030</t>
  </si>
  <si>
    <t>Дырокол металлический (толщ. 30 листов) ВUROMAX</t>
  </si>
  <si>
    <t>ВМ. 4033</t>
  </si>
  <si>
    <t>Дырокол металлический  (толщ. 40 листов) ВUROMAX</t>
  </si>
  <si>
    <t>ВМ.  4081</t>
  </si>
  <si>
    <t>Дырокол металлический  (толщ. 70 листов) ВUROMAX</t>
  </si>
  <si>
    <t>ВМ. 4125</t>
  </si>
  <si>
    <t>ВМ. 4126</t>
  </si>
  <si>
    <t>ВМ. 4202</t>
  </si>
  <si>
    <t>ВМ, 4200</t>
  </si>
  <si>
    <t xml:space="preserve"> ВМ. 4275</t>
  </si>
  <si>
    <t>ВМ. 4203</t>
  </si>
  <si>
    <t>ВМ. 4205</t>
  </si>
  <si>
    <t xml:space="preserve"> ВМ. 4206, 4207</t>
  </si>
  <si>
    <t xml:space="preserve">ВМ. 4208 </t>
  </si>
  <si>
    <t xml:space="preserve">ВМ.  4225 </t>
  </si>
  <si>
    <t xml:space="preserve"> ВМ.  4276</t>
  </si>
  <si>
    <t>ВМ.  4250</t>
  </si>
  <si>
    <t>ВМ.  4252</t>
  </si>
  <si>
    <t>ВМ.  4226</t>
  </si>
  <si>
    <t xml:space="preserve"> ВМ. 4201 </t>
  </si>
  <si>
    <t>ВМ. 4227</t>
  </si>
  <si>
    <t xml:space="preserve">ВМ. 4228 </t>
  </si>
  <si>
    <t>ВМ.  4251</t>
  </si>
  <si>
    <t xml:space="preserve">ВМ. 4229 </t>
  </si>
  <si>
    <t>Регистратор 7см; 5 см. "Цветной" с окантовкой ВUROMAX</t>
  </si>
  <si>
    <t xml:space="preserve"> ВМ 3011, 3012</t>
  </si>
  <si>
    <t>Регистратор на2 кольца "Цветной" ВUROMAX</t>
  </si>
  <si>
    <t xml:space="preserve"> ВМ. 3101</t>
  </si>
  <si>
    <t>Регистратор на4 кольца "Цветной" ВUROMAX</t>
  </si>
  <si>
    <t xml:space="preserve"> ВМ. 3106</t>
  </si>
  <si>
    <t>с</t>
  </si>
  <si>
    <t>Скоросшиватель А4 пластиковый с прозр. верхом ВUROMAX</t>
  </si>
  <si>
    <t>BM 3311</t>
  </si>
  <si>
    <t>ВМ. 3331</t>
  </si>
  <si>
    <t>BM3831</t>
  </si>
  <si>
    <t>BM3800</t>
  </si>
  <si>
    <t xml:space="preserve"> ВМ.3805</t>
  </si>
  <si>
    <t xml:space="preserve"> ВМ. 3845</t>
  </si>
  <si>
    <t>Папка пластиковая А4 с прижимом ВUROMAX</t>
  </si>
  <si>
    <t>Папка А4 с 2 прижимами, ВUROMAX</t>
  </si>
  <si>
    <t>BM3403</t>
  </si>
  <si>
    <t>Папка пластик. А4 со скоросшивателем</t>
  </si>
  <si>
    <t>Папка пластиковая (2 кольца)ВUROMAX</t>
  </si>
  <si>
    <t>Папка-конверт А4 на кнопке, цветная ВUROMAX</t>
  </si>
  <si>
    <t>ВМ3925,3926,3927</t>
  </si>
  <si>
    <t>Папка B-5 на молнии ВUROMAX</t>
  </si>
  <si>
    <t>BM3940</t>
  </si>
  <si>
    <t>Папка A-4 на молнииВUROMAX</t>
  </si>
  <si>
    <t>BM3941</t>
  </si>
  <si>
    <t>Папка-конверт A-5 на кнопке ВUROMAX</t>
  </si>
  <si>
    <t>BM3936,3935,3937</t>
  </si>
  <si>
    <t>Папка поздравительная</t>
  </si>
  <si>
    <t>Папка  А4,  10файлов ВUROMAX</t>
  </si>
  <si>
    <t xml:space="preserve"> ВМ 3601</t>
  </si>
  <si>
    <t>Папка  А4,  20файлов ВUROMAX</t>
  </si>
  <si>
    <t>ВМ 3606</t>
  </si>
  <si>
    <t>Папка  А4,  30файлов  ВUROMAX</t>
  </si>
  <si>
    <t>Папка  А4,  40файлов ВUROMAX</t>
  </si>
  <si>
    <t>Папка, А4,   60файлов ВUROMAX</t>
  </si>
  <si>
    <t>Папка  А4,  80файлов, в чехле  ВUROMAX</t>
  </si>
  <si>
    <t xml:space="preserve"> ВМ 3627</t>
  </si>
  <si>
    <t>Папка  А4,  100файлов, в чехле  ВUROMAX</t>
  </si>
  <si>
    <t>ВМ 3632</t>
  </si>
  <si>
    <t>Папка на завязках</t>
  </si>
  <si>
    <t>Скоросшиватель</t>
  </si>
  <si>
    <t>Папка "дело"</t>
  </si>
  <si>
    <t>Папка  на резинках</t>
  </si>
  <si>
    <t>Планинг-ежедневник Украина</t>
  </si>
  <si>
    <t>ВМ. 2001</t>
  </si>
  <si>
    <t>ВМ 2003</t>
  </si>
  <si>
    <t>ВМ 2004</t>
  </si>
  <si>
    <t>ВМ. 2502</t>
  </si>
  <si>
    <t xml:space="preserve"> ВМ. 2503</t>
  </si>
  <si>
    <t xml:space="preserve"> ВМ. 2504</t>
  </si>
  <si>
    <t>ВМ. 4100</t>
  </si>
  <si>
    <t>ВМ. 4128</t>
  </si>
  <si>
    <t>ВМ. 4127</t>
  </si>
  <si>
    <t>BM. 3731</t>
  </si>
  <si>
    <t>Портфель на 3 отд. С тканевой окантовкой, F/C ВUROMAX</t>
  </si>
  <si>
    <t>Украина</t>
  </si>
  <si>
    <t>Деловой дневник 400 стр.,95*140 ВUROMAX</t>
  </si>
  <si>
    <t>Деловой дневник 392 стр.,125*190 ВUROMAX</t>
  </si>
  <si>
    <t>Деловой дневник 400 стр.,140*205 ВUROMAX</t>
  </si>
  <si>
    <t>Деловой дневник 352 стр.,150*205 ВUROMAX</t>
  </si>
  <si>
    <t>Дырокол  (толщ. 10листов) ВUROMAX</t>
  </si>
  <si>
    <t>Дырокол  (толщ. 20 листов) ВUROMAX</t>
  </si>
  <si>
    <t>Дырокол  (толщ. 10 листов) ВUROMAX</t>
  </si>
  <si>
    <t>ВМ. 4007</t>
  </si>
  <si>
    <t>10/1000</t>
  </si>
  <si>
    <t>Скоба для степлера №23/20, 1000 шт. BM4407</t>
  </si>
  <si>
    <t>BМ. 4523</t>
  </si>
  <si>
    <t>ВМ. 5007</t>
  </si>
  <si>
    <t>Скрепка 28 мм. 100 шт. цветная круглая ВUROMAX</t>
  </si>
  <si>
    <t xml:space="preserve">BМ. 5015 </t>
  </si>
  <si>
    <t>ВМ. 5305</t>
  </si>
  <si>
    <t>ВМ. 5304</t>
  </si>
  <si>
    <t>ВМ. 5303</t>
  </si>
  <si>
    <t>ВМ. 5302</t>
  </si>
  <si>
    <t>ВМ. 5301</t>
  </si>
  <si>
    <t>Ручка Maxriter cello</t>
  </si>
  <si>
    <t>ВМ. 8100</t>
  </si>
  <si>
    <t>ВМ 8200</t>
  </si>
  <si>
    <t>ВМ 8225</t>
  </si>
  <si>
    <t>BM8340</t>
  </si>
  <si>
    <t>Ручка  на спирали</t>
  </si>
  <si>
    <t>ВМ 8440</t>
  </si>
  <si>
    <t>Фломастеры 6цв. Centropen</t>
  </si>
  <si>
    <t>7550.06</t>
  </si>
  <si>
    <t>Фломастеры 10цв. Centropen</t>
  </si>
  <si>
    <t>7550.10</t>
  </si>
  <si>
    <t>Фломастеры 18цв. Centropen</t>
  </si>
  <si>
    <t>7550.18</t>
  </si>
  <si>
    <t>Фломастеры 24цв. Centropen</t>
  </si>
  <si>
    <t>Карандаш KIN без ластика Чехия</t>
  </si>
  <si>
    <t>Карандаш KIN с ластиком Чехия</t>
  </si>
  <si>
    <t>Стержни к механ. карандашу KIN (0.5мм)</t>
  </si>
  <si>
    <t>Стержни к механ. карандашу KIN (0.7мм)</t>
  </si>
  <si>
    <t>Набор 6 чертежных карандашей KIN</t>
  </si>
  <si>
    <t>Точилка с контейнером  пластиковый корпус ВUROMAX</t>
  </si>
  <si>
    <t>Точилка большая,пласт . Корпус , контейнер ВUROMAX</t>
  </si>
  <si>
    <t>/Книга канцелярская, 96л.кл,лин.оф.(тв. лам. обл), А4 ВUROMAX</t>
  </si>
  <si>
    <t>BM.2400,1.</t>
  </si>
  <si>
    <t>/Книга канцелярская, 192л.кл.оф.(бумвинил. обл), А4 ВUROMAX</t>
  </si>
  <si>
    <t>BM.2404</t>
  </si>
  <si>
    <t>/Тетрадь для записей А4, 48л., клетка,линейка  офсет ВUROMAX</t>
  </si>
  <si>
    <t>/Тетрадь на спир.(А4,48л)</t>
  </si>
  <si>
    <t>/Тетрадь на спир.(А4,96л)</t>
  </si>
  <si>
    <t>/Дневник уч. , тв. Переплет Бумвест</t>
  </si>
  <si>
    <t>1901</t>
  </si>
  <si>
    <t>BМ3402</t>
  </si>
  <si>
    <t>BМ3407</t>
  </si>
  <si>
    <t>Папка A4 с клипом и скоросшиват.ВUROMAX</t>
  </si>
  <si>
    <t>BМ3408</t>
  </si>
  <si>
    <t>Клипборд (А4,черн.,PVC)  ВUROMAX</t>
  </si>
  <si>
    <t>BM.3411</t>
  </si>
  <si>
    <t>BM.3358-99</t>
  </si>
  <si>
    <t>Папка-уголок А4, 2 отд., СЕКРЕТ [цв. защит. нанес. ]ВUROMAX</t>
  </si>
  <si>
    <t>Папка-уголок А4 ВUROMAX</t>
  </si>
  <si>
    <t>BM.3850-99</t>
  </si>
  <si>
    <t>Папка-уголок А4, 2 отд., СЕКРЕТ [черное защитное нанесение] ВUROMAX</t>
  </si>
  <si>
    <t>BM.3859-99</t>
  </si>
  <si>
    <t>Папка А4 на  рез. с ткан. окант., ВUROMAX</t>
  </si>
  <si>
    <t>BM.3701</t>
  </si>
  <si>
    <t>BM.3901</t>
  </si>
  <si>
    <t>BM.3910</t>
  </si>
  <si>
    <t>BM.3911</t>
  </si>
  <si>
    <t>BM.3912</t>
  </si>
  <si>
    <t>BM.3913</t>
  </si>
  <si>
    <t>BM.3920</t>
  </si>
  <si>
    <t>Папка А5 на круглых резинках ВUROMAX</t>
  </si>
  <si>
    <t>Папка А4 на круглых резинках двухцветная ВUROMAX</t>
  </si>
  <si>
    <t>Папка А4 на круглых резинках  ВUROMAX</t>
  </si>
  <si>
    <t>Папка А4 на кругл. резинках, металлик ВUROMAX</t>
  </si>
  <si>
    <t>Папка А4 на резинках ВUROMAX</t>
  </si>
  <si>
    <t>Папка A3 на резинках, черный ВUROMAX</t>
  </si>
  <si>
    <t>Папка-бокс А4/30мм на  резинках ВUROMAX</t>
  </si>
  <si>
    <t>Ножницы офисные для левши, 210мм</t>
  </si>
  <si>
    <t>Ножницы детские для левши, 142мм</t>
  </si>
  <si>
    <t>BМ. 4529</t>
  </si>
  <si>
    <t>BМ. 4530</t>
  </si>
  <si>
    <t>Штемпельная краска Buromax 30мл</t>
  </si>
  <si>
    <t>7011</t>
  </si>
  <si>
    <t>Штемпельная краска  Trodat 28 мл</t>
  </si>
  <si>
    <t>/Датер с самонаб.полем 2-стр. (пласт.)TRODAT</t>
  </si>
  <si>
    <t>4755</t>
  </si>
  <si>
    <t>/Датер пласт. 3,8мм TRODAT</t>
  </si>
  <si>
    <t>4810</t>
  </si>
  <si>
    <t>/Мининумератор 3,8 мм пласт. 6-разрядный</t>
  </si>
  <si>
    <t>4836</t>
  </si>
  <si>
    <t>Уничтожитель P-35С, 5 лист., фрагменты 3,9х40мм, корзина 12 литр.</t>
  </si>
  <si>
    <t>f.U3213601</t>
  </si>
  <si>
    <t>Резак Neutron A4 дисковый, длина реза 32см, макс. толщ. реза 10 л. (80г/м2)</t>
  </si>
  <si>
    <t>f.R5410001</t>
  </si>
  <si>
    <t>Резак Fusion A4 сабельный, длина реза 32см, макс. толщ. реза 10 л. (80г/м2)</t>
  </si>
  <si>
    <t>f.R5410801</t>
  </si>
  <si>
    <t>Ламинатор SATURN А3, макс. толщ. пленки 125мкм</t>
  </si>
  <si>
    <t>f.L5701601</t>
  </si>
  <si>
    <t>Ламинатор SATURN А4, макс. толщ. пленки 125мкм</t>
  </si>
  <si>
    <t>f.L5701401</t>
  </si>
  <si>
    <t>Брошюровщик STARLET А4, ручн., толщ. 7 л., переплет 90 л.</t>
  </si>
  <si>
    <t>f.B5630301U</t>
  </si>
  <si>
    <t>/Корзина для бумаг с прорезями 8л, C715 Вuromax</t>
  </si>
  <si>
    <t>BM  1920</t>
  </si>
  <si>
    <t>Корзина для бумаг круглая 295x295x345мм, металлическая, черная</t>
  </si>
  <si>
    <t>Корзина для бумаг квадратная 270x270x310мм, металлическая, черная</t>
  </si>
  <si>
    <t>BM.6270-00</t>
  </si>
  <si>
    <t>BM.6275-01</t>
  </si>
  <si>
    <t>Бокс для денег 20см (матовый), черный</t>
  </si>
  <si>
    <t>BM.0400</t>
  </si>
  <si>
    <t>Бокс для денег 30см (матовый), черный</t>
  </si>
  <si>
    <t>BM.0402</t>
  </si>
  <si>
    <t>~ калькуляторы настольные</t>
  </si>
  <si>
    <t>ПАПКИ-РЕГИСТРАТОРЫ С РЫЧАЖНЫМ МЕХАНИЗМОМ</t>
  </si>
  <si>
    <t>BM9310</t>
  </si>
  <si>
    <t xml:space="preserve">Мел цветной (10шт.) </t>
  </si>
  <si>
    <t>Мел цветной JUMBO, комплект из 6шт.</t>
  </si>
  <si>
    <t>Мел цветной JUMBO, комплект из 15шт., в ведре</t>
  </si>
  <si>
    <t>BM9316</t>
  </si>
  <si>
    <t>BM9320</t>
  </si>
  <si>
    <t>/Мел белый 100шт.Украина</t>
  </si>
  <si>
    <t>МБП.100</t>
  </si>
  <si>
    <t>Мел белый 100шт Koh-i-Noor</t>
  </si>
  <si>
    <t>kh.111502</t>
  </si>
  <si>
    <t>Пластилин "Жираф" 10цв., 200гр. KIN</t>
  </si>
  <si>
    <t>CTKH1</t>
  </si>
  <si>
    <t>Стакан - непроливайка Кип</t>
  </si>
  <si>
    <t>Пластиковая пружина d 28мм, черная, (уп. 100шт.)</t>
  </si>
  <si>
    <t>BM.0509</t>
  </si>
  <si>
    <t>BM.0851</t>
  </si>
  <si>
    <t>Салфетки фланелевые 250*200мм (5шт)</t>
  </si>
  <si>
    <t>BM.0852</t>
  </si>
  <si>
    <t>Циркуль BASIS в блистере</t>
  </si>
  <si>
    <t>Циркуль BASIS в боксе c линейкой</t>
  </si>
  <si>
    <t>BM.9400</t>
  </si>
  <si>
    <t>BM.9401</t>
  </si>
  <si>
    <t>Циркуль COLLEGE в блистере</t>
  </si>
  <si>
    <t>Циркуль в блистере</t>
  </si>
  <si>
    <t>BM.9402</t>
  </si>
  <si>
    <t>BM.9410</t>
  </si>
  <si>
    <t>BM.9490</t>
  </si>
  <si>
    <t>Циркуль в боксе c линейкой</t>
  </si>
  <si>
    <t>BM.9491</t>
  </si>
  <si>
    <t>Рапидограф(0,25;1,00;0,7;0,18;0,35;0,50;0б18)</t>
  </si>
  <si>
    <t>CP9070</t>
  </si>
  <si>
    <t>Тубус для ватмана 110x8.5cм, телескопический</t>
  </si>
  <si>
    <t>BM.9900</t>
  </si>
  <si>
    <t>BM.9901</t>
  </si>
  <si>
    <t>Линейка стальная 1м</t>
  </si>
  <si>
    <t>BM.5810-100</t>
  </si>
  <si>
    <t>Линейка стальная 15см</t>
  </si>
  <si>
    <t>BM.5810-15</t>
  </si>
  <si>
    <t>Линейка стальная 20см</t>
  </si>
  <si>
    <t>Линейка стальная 30см</t>
  </si>
  <si>
    <t>Линейка стальная 40см</t>
  </si>
  <si>
    <t>Линейка стальная 50см</t>
  </si>
  <si>
    <t>BM.5810-20</t>
  </si>
  <si>
    <t>BM.5810-30</t>
  </si>
  <si>
    <t>BM.5810-40</t>
  </si>
  <si>
    <t>BM.5810-50</t>
  </si>
  <si>
    <t>Рейсшина 22 см.</t>
  </si>
  <si>
    <t>Р-220д</t>
  </si>
  <si>
    <t>Готовальня BASIS из 2-х предметов</t>
  </si>
  <si>
    <t>Готовальня BASIS из 4-х предметов</t>
  </si>
  <si>
    <t>BM.9404</t>
  </si>
  <si>
    <t>Готовальня BASIS из 5-ти предметов</t>
  </si>
  <si>
    <t>BM.9405</t>
  </si>
  <si>
    <t>Готовальня BASIS из 6-ти предметов</t>
  </si>
  <si>
    <t>BM.9406</t>
  </si>
  <si>
    <t>BM.9407</t>
  </si>
  <si>
    <t>Готовальня BASIS из 7-ми предметов</t>
  </si>
  <si>
    <t>Готовальня COLLEGE из 2-х предметов</t>
  </si>
  <si>
    <t>BM.9412</t>
  </si>
  <si>
    <t>BM.9415</t>
  </si>
  <si>
    <t>Готовальня COLLEGE из 5-ти предметов</t>
  </si>
  <si>
    <t>Готовальня COLLEGE из 7-ми предметов</t>
  </si>
  <si>
    <t>BM.9417</t>
  </si>
  <si>
    <t>Готовальня COLLEGE из 9-ти предметов</t>
  </si>
  <si>
    <t>BM.9419</t>
  </si>
  <si>
    <t>ZB.6520</t>
  </si>
  <si>
    <t>/Акварель 10 цв., пласт./кор., б/кист.ZIBI</t>
  </si>
  <si>
    <t>/Акварель 12 цв., пласт./кор., б/кист.ZIBI</t>
  </si>
  <si>
    <t>/Акварель 16 цв., пласт./кор., б/кист.ZIBI</t>
  </si>
  <si>
    <t>ZB.6521</t>
  </si>
  <si>
    <t>ZB.6522</t>
  </si>
  <si>
    <t>/Акварель 6 цв. "Любимые игрушки" карт./кор., б/кист.</t>
  </si>
  <si>
    <t>311032</t>
  </si>
  <si>
    <t>/Пластилин 6цв., 120гр., стек ZIBI</t>
  </si>
  <si>
    <t>ZB.6200</t>
  </si>
  <si>
    <t>ZB.6201</t>
  </si>
  <si>
    <t>/Пластилин 12цв., 240гр., стек ZIBI</t>
  </si>
  <si>
    <t>/Набор для лепки (4стека+дощечка)</t>
  </si>
  <si>
    <t>81183</t>
  </si>
  <si>
    <t>9,2</t>
  </si>
  <si>
    <t>/Стеки для лепки (4шт.)</t>
  </si>
  <si>
    <t>81412</t>
  </si>
  <si>
    <t>2,7</t>
  </si>
  <si>
    <t>/Набор для лепки (4стека+дощечка+стакан непроливайка)</t>
  </si>
  <si>
    <t>82031</t>
  </si>
  <si>
    <t>11,9</t>
  </si>
  <si>
    <t>/Счетные палочки 20шт</t>
  </si>
  <si>
    <t>/Счетные палочки 40шт</t>
  </si>
  <si>
    <t>4,4</t>
  </si>
  <si>
    <t>6,9</t>
  </si>
  <si>
    <t>ГЛОБУСЫ</t>
  </si>
  <si>
    <t>GMP.110п.</t>
  </si>
  <si>
    <t>25,2</t>
  </si>
  <si>
    <t>/Глобус 110мм политический  Марко Поло</t>
  </si>
  <si>
    <t>GMP.110ф.</t>
  </si>
  <si>
    <t>/Глобус 110мм физический  Марко Поло</t>
  </si>
  <si>
    <t>/Глобус 160мм политический  Марко Поло</t>
  </si>
  <si>
    <t>GMP.160п.</t>
  </si>
  <si>
    <t>35,3</t>
  </si>
  <si>
    <t>GMP.160ф.</t>
  </si>
  <si>
    <t>/Глобус 160мм физический  Марко Поло</t>
  </si>
  <si>
    <t>/Глобус 220мм политический  Марко Поло</t>
  </si>
  <si>
    <t>52,9</t>
  </si>
  <si>
    <t>GMP.220п.</t>
  </si>
  <si>
    <t>GMP.220ф.</t>
  </si>
  <si>
    <t>/Глобус 220мм физический  Марко Поло</t>
  </si>
  <si>
    <t>/Глобус 260мм политический  Марко Поло</t>
  </si>
  <si>
    <t>/Глобус 260мм физический  Марко Поло</t>
  </si>
  <si>
    <t>GMP.260ф.</t>
  </si>
  <si>
    <t>91,8</t>
  </si>
  <si>
    <t>GMP.260п.</t>
  </si>
  <si>
    <t>Стакан - непроливайка . двойной Кип</t>
  </si>
  <si>
    <t>CTKH2</t>
  </si>
  <si>
    <t>/Дощечка для лепки Арника</t>
  </si>
  <si>
    <t>81182</t>
  </si>
  <si>
    <t>5</t>
  </si>
  <si>
    <t>ПАПКИ-РЕГИСТРАТОРЫ С КОЛЬЦЕВЫМ МЕХАНИЗМОМ</t>
  </si>
  <si>
    <t>ВМ.3131</t>
  </si>
  <si>
    <t>Папка пласт. с 4-мя кольцами, А4 (35мм), ВUROMAX</t>
  </si>
  <si>
    <t xml:space="preserve"> ВМ. 3180</t>
  </si>
  <si>
    <t>Индекс-разделитель д/регистр. 6 поз. BUROMAX</t>
  </si>
  <si>
    <t>BM.3210</t>
  </si>
  <si>
    <t>Индекс-разделитель д/регистр. 12 поз. BUROMAX</t>
  </si>
  <si>
    <t>BM.3212</t>
  </si>
  <si>
    <t>Индекс-разделитель д/регистр. A-Я, 28 поз. BUROMAX</t>
  </si>
  <si>
    <t>BM.3214</t>
  </si>
  <si>
    <t>Индекс-разделитель д/регистр. 31 поз. BUROMAX</t>
  </si>
  <si>
    <t>BM.3216</t>
  </si>
  <si>
    <t>Индекс-разделитель д/регистр. 10,5*23см.картон BUROMAX</t>
  </si>
  <si>
    <t>BM.3220</t>
  </si>
  <si>
    <t>ВМ. 3521</t>
  </si>
  <si>
    <t>ВМ. 3541</t>
  </si>
  <si>
    <t>ВМ. 3561</t>
  </si>
  <si>
    <t>Визитница 96 визиток (винил) BUROMAX</t>
  </si>
  <si>
    <t>Визитница 120 визиток на кольцах (винил) BUROMAX</t>
  </si>
  <si>
    <t>Визитница 200 визиток на кольцах (винил) BUROMAX</t>
  </si>
  <si>
    <t>Точилка KUM Германия</t>
  </si>
  <si>
    <t>Точилка-контейнер KUM Германия</t>
  </si>
  <si>
    <t>6541/84</t>
  </si>
  <si>
    <t>6541/56</t>
  </si>
  <si>
    <t>ml.4045</t>
  </si>
  <si>
    <t>Линейка прозрачная пластиковая 20 см "DONAU"</t>
  </si>
  <si>
    <t>Линейка прозрачная пластиковая 30 см "DONAU"</t>
  </si>
  <si>
    <t>Линейка прозрачная пластиковая 40 см "DONAU"</t>
  </si>
  <si>
    <t>Линейка прозрачная пластиковая 50 см "DONAU"</t>
  </si>
  <si>
    <t xml:space="preserve"> № 501p</t>
  </si>
  <si>
    <t xml:space="preserve">Ручка шариковая   Ball Pen </t>
  </si>
  <si>
    <t>ВМ.8000</t>
  </si>
  <si>
    <t>Стержень шариковый 143мм;  для ручки ВМ. 8100 ВUROMAX</t>
  </si>
  <si>
    <t>ВМ.8001</t>
  </si>
  <si>
    <t>Стержень шариковый 139мм;  для ручки ВМ. 8117 ВUROMAX</t>
  </si>
  <si>
    <t>ВМ.8003</t>
  </si>
  <si>
    <t>ВМ 8051</t>
  </si>
  <si>
    <t>ВМ 8380</t>
  </si>
  <si>
    <t>Стержень гелевый ВUROMAX</t>
  </si>
  <si>
    <t xml:space="preserve">Угольник 10см. 45 град. "DONAU"  </t>
  </si>
  <si>
    <t>Угольник  25 см "Спектр"</t>
  </si>
  <si>
    <t>Транспортир большой</t>
  </si>
  <si>
    <t>Грифель для циркуля в тубе ВUROMAX</t>
  </si>
  <si>
    <t>ВM .8691</t>
  </si>
  <si>
    <t>Ластик ТРЕУГОЛЬНИК Buromax</t>
  </si>
  <si>
    <t>BM.1100</t>
  </si>
  <si>
    <t>Линейка офицерская</t>
  </si>
  <si>
    <t>Рейсшина 30 см.</t>
  </si>
  <si>
    <t>Скотч офисный 12*10 прозрачный  Вuromax</t>
  </si>
  <si>
    <t xml:space="preserve">ВМ. 7110 </t>
  </si>
  <si>
    <t>Скотч офисный 18*20 прозрачный ВUROMAX</t>
  </si>
  <si>
    <t xml:space="preserve">ВМ. 7150 </t>
  </si>
  <si>
    <t>ВМ. 7360</t>
  </si>
  <si>
    <t>Скотч упаковочный 48*66 , 45 мкм.ВUROMAX</t>
  </si>
  <si>
    <t>ВМ. 7018</t>
  </si>
  <si>
    <t>Скотч упаковочный "Cаmat" 48*990</t>
  </si>
  <si>
    <t>ВМ. 2200</t>
  </si>
  <si>
    <t>Блок бумаги белый 80*80/300л. склеенный  ВUROMAX</t>
  </si>
  <si>
    <t>ВМ. 2204</t>
  </si>
  <si>
    <t>Блок бумаги белый 80*80/500л. склеенный  ВUROMAX</t>
  </si>
  <si>
    <t>ВМ. 2214</t>
  </si>
  <si>
    <t>Блок бумаги белый 90*90/500л. склеенный  ВUROMAX</t>
  </si>
  <si>
    <t>ВМ. 2215</t>
  </si>
  <si>
    <t>Блок бумаги белый 90*90/500л. не склеенный  ВUROMAX</t>
  </si>
  <si>
    <t>ВМ. 2219</t>
  </si>
  <si>
    <t>Блок бумаги белый 90*90/1000л. не склеенный  ВUROMAX</t>
  </si>
  <si>
    <t>ВМ. 2232</t>
  </si>
  <si>
    <t>ВМ, 3724</t>
  </si>
  <si>
    <t>ВМ, 3725</t>
  </si>
  <si>
    <t>Портфель пласт. А-3  толщ 950мкм ,445*312*32мм ВUROMAX</t>
  </si>
  <si>
    <t>ВМ, 3726</t>
  </si>
  <si>
    <t>Портфель пласт. А-2 толщ 950мкм ,623*435*40мм ВUROMAX</t>
  </si>
  <si>
    <t>BM. 3732</t>
  </si>
  <si>
    <t>Портфель на 2 отд. С тканевой окантовкой, F/C ВUROMAX</t>
  </si>
  <si>
    <t>Набор 6 чертежных карандашей"PROFESSIONAL" ВUROMAX</t>
  </si>
  <si>
    <t>Набор 12чертежных карандашей"PROFESSIONAL" ВUROMAX</t>
  </si>
  <si>
    <t>BM.8564</t>
  </si>
  <si>
    <t>BM.8565</t>
  </si>
  <si>
    <t>Стержни к механ. Карандашу(12шт)HB (0.5мм) ВUROMAX</t>
  </si>
  <si>
    <t>Стержни к механ. Карандашу(12шт)HB (0.7мм) ВUROMAX</t>
  </si>
  <si>
    <t>ВM .8698</t>
  </si>
  <si>
    <t>ВM .8699</t>
  </si>
  <si>
    <t>Точилка механическая на струбцине ВUROMAX</t>
  </si>
  <si>
    <t>BM 4786</t>
  </si>
  <si>
    <t>Точилка прямоугольный пластиковый корпус ВUROMAX</t>
  </si>
  <si>
    <t>Диск DVD-R в боксе</t>
  </si>
  <si>
    <t>Блок бумаги "Радуга" 80*80/400л. склеенный  ВUROMAX</t>
  </si>
  <si>
    <t>ВМ. 2244</t>
  </si>
  <si>
    <t>Блок бумаги "Радуга" 90*90/500л. склеенный  ВUROMAX</t>
  </si>
  <si>
    <t>ВМ. 2245</t>
  </si>
  <si>
    <t>Блок бумаги "Радуга" 90*90/500л. не склеенный  ВUROMAX</t>
  </si>
  <si>
    <t>ВМ. 2249</t>
  </si>
  <si>
    <t>Блок бумаги "Радуга" 90*90/1100л. не склеенный  ВUROMAX</t>
  </si>
  <si>
    <t>ВМ. 2252</t>
  </si>
  <si>
    <t>Блок бумаги "Зебра" 80*80/400л. склеенный ВUROMAX</t>
  </si>
  <si>
    <t>ВМ. 2264</t>
  </si>
  <si>
    <t>Блок бумаги "Зебра" 90*90/500л. склеенный  ВUROMAX</t>
  </si>
  <si>
    <t>ВМ. 2265</t>
  </si>
  <si>
    <t>Блок бумаги "Зебра" 90*90/500л. не склеенный  ВUROMAX</t>
  </si>
  <si>
    <t>ВМ. 2269</t>
  </si>
  <si>
    <t>Блок бумаги "Зебра" 90*90/1100л. не склеенный  ВUROMAX</t>
  </si>
  <si>
    <t>ВМ. 2272</t>
  </si>
  <si>
    <t>Блок бумаги "Декор" 80*80/400л. склеенный  ВUROMAX</t>
  </si>
  <si>
    <t>ВМ. 2284</t>
  </si>
  <si>
    <t>Блок бумаги "Декор" 90*90/500л. склеенный  ВUROMAX</t>
  </si>
  <si>
    <t>ВМ. 2285</t>
  </si>
  <si>
    <t>Блок бумаги "Декор" 90*90/500л. не склеенный  ВUROMAX</t>
  </si>
  <si>
    <t>ВМ. 2289</t>
  </si>
  <si>
    <t>Блок бумаги "Декор" 90*90/1100л. не склеенный  ВUROMAX</t>
  </si>
  <si>
    <t>Бумага для записи клейкая 38*51/100л. ВUROMAX</t>
  </si>
  <si>
    <t>ВМ.2310</t>
  </si>
  <si>
    <t>ВМ.2311</t>
  </si>
  <si>
    <t>ВМ.2319</t>
  </si>
  <si>
    <t>Бумага для записей клейкая38*51/100л. ВUROMAX (3шт.)</t>
  </si>
  <si>
    <t>Бумага для записей клейкая 76*51/100л.  ВUROMAX</t>
  </si>
  <si>
    <t>ВМ.2312-98</t>
  </si>
  <si>
    <t>Бумага для записей клейкая 76*76/100л.  ВUROMAX NEON</t>
  </si>
  <si>
    <t>Бумага для записей клейкая 76*76/100л.  ВUROMAX</t>
  </si>
  <si>
    <t>ВМ.2313</t>
  </si>
  <si>
    <t>Бумага для записей клейкая76*102/100л. ВUROMAX</t>
  </si>
  <si>
    <t>ВМ.2314</t>
  </si>
  <si>
    <t>Бумага для записей клейкая 76*127/100л.  ВUROMAX</t>
  </si>
  <si>
    <t>ВМ.2290</t>
  </si>
  <si>
    <t>Бокс с бумагой 90х90х90/1000л.  ВUROMAX (01,02,03)</t>
  </si>
  <si>
    <t>ВМ. 1002</t>
  </si>
  <si>
    <t>ВМ. 1078</t>
  </si>
  <si>
    <t>BМ. 4903</t>
  </si>
  <si>
    <t>Клей карандаш 15 гр.  ВUROMAX</t>
  </si>
  <si>
    <t>Клей карандаш 21 гр. ВUROMAX</t>
  </si>
  <si>
    <t>Клей-карандаш 8гр.  ВUROMAX</t>
  </si>
  <si>
    <t>ВМ 4906</t>
  </si>
  <si>
    <t>Клей карандаш 36 гр.  ВUROMAX</t>
  </si>
  <si>
    <t>ВМ.4831</t>
  </si>
  <si>
    <t>Клей ПВА 50мл. ВUROMAX</t>
  </si>
  <si>
    <t>ВМ.4832</t>
  </si>
  <si>
    <t>ВМ.4833</t>
  </si>
  <si>
    <t>Клей ПВА 100мл. ВUROMAX</t>
  </si>
  <si>
    <t>Клей ПВА 200мл. ВUROMAX</t>
  </si>
  <si>
    <t>BM. 4803</t>
  </si>
  <si>
    <t>Клей канцелярский, 50мл.  ВUROMAX шариковый механизм</t>
  </si>
  <si>
    <t>BM. 4802</t>
  </si>
  <si>
    <t>Клей силикатный с губкой, 50мл.  ВUROMAX</t>
  </si>
  <si>
    <t>ВМ 4821</t>
  </si>
  <si>
    <t>ВМ 4822</t>
  </si>
  <si>
    <t>ВМ 4823</t>
  </si>
  <si>
    <t>Клей канцелярский 50 мл  ВUROMAX</t>
  </si>
  <si>
    <t>Клей канцелярский 100 мл  ВUROMAX</t>
  </si>
  <si>
    <t>Клей канцелярский 200 мл  ВUROMAX</t>
  </si>
  <si>
    <t>Бумага для записей газетная 500л.</t>
  </si>
  <si>
    <t>Клей карандаш 15гр.(PVP)ВUROMAX</t>
  </si>
  <si>
    <t>BМ. 4907</t>
  </si>
  <si>
    <t>BМ. 4904</t>
  </si>
  <si>
    <t>Клей-карандаш 25гр.(PVP) ВUROMAX</t>
  </si>
  <si>
    <t xml:space="preserve"> ВМ 4908 </t>
  </si>
  <si>
    <t>Клей карандаш 35 гр.(PVP) ВUROMAX</t>
  </si>
  <si>
    <t xml:space="preserve"> ВМ 4909 </t>
  </si>
  <si>
    <t>BМ. 4905</t>
  </si>
  <si>
    <t>Гуашь 6 цветов "Гамма/У" 20мл.(Увлечение)</t>
  </si>
  <si>
    <t>Гуашь 9 цветов"Гамма/У" 20мл.(Увлечение)</t>
  </si>
  <si>
    <t>Гуашь 10 цветов"Гамма/У" 20мл.(Увлечение)</t>
  </si>
  <si>
    <t>Гуашь 12 цветов"Гамма/У" 20мл.(Увлечение)</t>
  </si>
  <si>
    <t>Гуашь 8 цветов "Гамма/У" 20мл.(Веселые друзья)</t>
  </si>
  <si>
    <t>Гуашь 12 цветов "Гамма/У" 10мл.(Любимые игрушки)</t>
  </si>
  <si>
    <t>Гуашь 6 цветов"Гамма/У"10мл.(Любимые игрушки)</t>
  </si>
  <si>
    <t>Гуашь 9 цветов "Гамма/У" 10мл.(Любимые игрушки)</t>
  </si>
  <si>
    <t>Краски акварель 7цв пласт\кор Гамма У"Увлечение"</t>
  </si>
  <si>
    <t>Краски акварель 8цв пласт\кор Гамма У"Увлечение"</t>
  </si>
  <si>
    <t>Краски акварель 10цвпласт\кор Гамма У"Увлечение"</t>
  </si>
  <si>
    <t>Краски акварель 12цв Гамма картон.коробка У"Любимые игрушки"</t>
  </si>
  <si>
    <t>Краски акварель 14цв Гамма/ У картон.коробка У"Любимые игрушки"</t>
  </si>
  <si>
    <t>Пластилин "Гамма/У" 8цв., 160гр..(Увлечение),стек</t>
  </si>
  <si>
    <t xml:space="preserve"> ВМ. 8119</t>
  </si>
  <si>
    <t>Ручка шар. ORANGE</t>
  </si>
  <si>
    <t xml:space="preserve"> ВМ. 8120</t>
  </si>
  <si>
    <t>Ручка шариковая</t>
  </si>
  <si>
    <t>ВМ 8141</t>
  </si>
  <si>
    <t>/Карандаши цветные "Superb Writer" 12 цветов MARCO</t>
  </si>
  <si>
    <t>/Карандаши цветные "Superb Writer" 36 цветов MARCO</t>
  </si>
  <si>
    <t>/Карандаши цветные "Superb Writer" 6 цветов MARCO</t>
  </si>
  <si>
    <t>4100-12СВ</t>
  </si>
  <si>
    <t>4100-36СВ</t>
  </si>
  <si>
    <t>4100-6СВ</t>
  </si>
  <si>
    <t>/Карандаши аквар. "Superb Writer" 12 цв., шестигранные c кисточкой MARCO</t>
  </si>
  <si>
    <t>4120-12СВ</t>
  </si>
  <si>
    <t>/Карандаши аквар. "Superb Writer" 24 цв., шестигранные c кисточкой MARCO</t>
  </si>
  <si>
    <t>/Карандаши аквар. "Superb Writer" 36 цв., шестигранные c кисточкой MARCO</t>
  </si>
  <si>
    <t>4120-24СВ</t>
  </si>
  <si>
    <t>4120-36СВ</t>
  </si>
  <si>
    <t>/Бумага цветная, А4, 18 листов - 9 цветов ZIBI</t>
  </si>
  <si>
    <t>ZB.1900</t>
  </si>
  <si>
    <t>/Бумага цв. метал., самокл., А4, 7л.- 7цв.</t>
  </si>
  <si>
    <t>ZB.1948</t>
  </si>
  <si>
    <t>/Бумага цв. самокл., А4, 11л.- 11цв. (9ст.+2 неон)</t>
  </si>
  <si>
    <t>ZB.1949</t>
  </si>
  <si>
    <t>/Картон цветной, А4, 10 цветов - 10 листов, 230г/м2</t>
  </si>
  <si>
    <t>ZB.1950</t>
  </si>
  <si>
    <t>/Альбом для рисования, 12 листов, скоба, защитный лак, 100 г/м2 ZIBI</t>
  </si>
  <si>
    <t>ZB.1421</t>
  </si>
  <si>
    <t>ZB.1422</t>
  </si>
  <si>
    <t>ZB.1424</t>
  </si>
  <si>
    <t>/Альбом для рисования, 16 листов, скоба, защитный лак, 100 г/м2 ZIBI</t>
  </si>
  <si>
    <t>/Альбом для рисования, 20 листов, скоба, защитный лак, 100 г/м2 ZIBI</t>
  </si>
  <si>
    <t>/Альбом для рисования, 24 листов, скоба, защитный лак, 100 г/м2 ZIBI</t>
  </si>
  <si>
    <t>/Альбом для рисования, 20 листов, пружина, защитный лак, 100 г/м2 ZIBI</t>
  </si>
  <si>
    <t>ZB.1440</t>
  </si>
  <si>
    <t>ZB.1441</t>
  </si>
  <si>
    <t>/Альбом для рисования, 30 листов, пружина, защитный лак, 100 г/м2 ZIBI</t>
  </si>
  <si>
    <t xml:space="preserve"> ВМ. 2002</t>
  </si>
  <si>
    <t>Пластилин "Гамма/У" 12цв., 240гр..(Увлечение)стек</t>
  </si>
  <si>
    <t>Пластилин "Гамма/У" 10цв., 200гр..(Увлечение)стек</t>
  </si>
  <si>
    <t>ВМ 4691</t>
  </si>
  <si>
    <t>ВМ 4690</t>
  </si>
  <si>
    <t>Лезвия для ножей 18 мм  ВUROMAX</t>
  </si>
  <si>
    <t>Лезвия для ножей 9 мм  ВUROMAX</t>
  </si>
  <si>
    <t>Скрепка 25 мм. 100 шт. треугольная  ВUROMAX</t>
  </si>
  <si>
    <t xml:space="preserve"> ВМ. 5005</t>
  </si>
  <si>
    <t>Скрепка 28 мм. 100 шт. круглая  ВUROMAX</t>
  </si>
  <si>
    <t>BM. 5010</t>
  </si>
  <si>
    <t>Скрепка 28 мм. 100 шт. пятиугольная ВUROMAX</t>
  </si>
  <si>
    <t>ВМ. 5001</t>
  </si>
  <si>
    <t>Скрепка 50 мм. 100 шт. круглая  ВUROMAX</t>
  </si>
  <si>
    <t>ВМ 5071</t>
  </si>
  <si>
    <t>Биндер 19 мм  ВUROMAX</t>
  </si>
  <si>
    <t>Биндер 25 мм  ВUROMAX</t>
  </si>
  <si>
    <t xml:space="preserve">Биндер 32 мм  ВUROMAX </t>
  </si>
  <si>
    <t>Биндер 41 мм  ВUROMAX</t>
  </si>
  <si>
    <t>Биндер 51 мм  ВUROMAX</t>
  </si>
  <si>
    <t>BМ. 5102</t>
  </si>
  <si>
    <t>Кнопки канцелярские никелированные (100шт.)  ВUROMAX</t>
  </si>
  <si>
    <t>ВМ. 5103</t>
  </si>
  <si>
    <t>Кнопки канцелярские золотистые (100шт.) ВUROMAX</t>
  </si>
  <si>
    <t>ВМ. 5175</t>
  </si>
  <si>
    <t>ВМ. 5104</t>
  </si>
  <si>
    <t>Кнопки канцелярские цветные (100шт.) ВUROMAX</t>
  </si>
  <si>
    <t>ВМ. 5176</t>
  </si>
  <si>
    <t>Кнопки канц .золотистые пласт.коонтейнер(100шт.)  ВUROMAX</t>
  </si>
  <si>
    <t xml:space="preserve"> ВМ 2302</t>
  </si>
  <si>
    <t xml:space="preserve"> ВМ 2306</t>
  </si>
  <si>
    <t>Пластиковые закладки на клейкой основе NEON 45*12, 5*25 ВUROMAX</t>
  </si>
  <si>
    <t>Бумажные закладки на клейкой основе 51*12, 4*100 ВUROMAX</t>
  </si>
  <si>
    <t>Бумага для записей клейкая 76*76/100л.(4цвета*25листов),декор пастель  ВUROMAX</t>
  </si>
  <si>
    <t>ВМ.2312-10</t>
  </si>
  <si>
    <t>Бумага для записей клейкая 76*76/100л.(4цвета*25листов),декор неон  ВUROMAX</t>
  </si>
  <si>
    <t>ВМ.2312-97</t>
  </si>
  <si>
    <t>ВМ.2312-01,99</t>
  </si>
  <si>
    <t>Булавки цветные34мм,200шт,пластиковый контейнер</t>
  </si>
  <si>
    <t>ВМ. 5250</t>
  </si>
  <si>
    <t>BМ. 5050</t>
  </si>
  <si>
    <t>Скрепка 50 мм.50шт,никелированные ,пласт.контейнер ВUROMAX</t>
  </si>
  <si>
    <t>Скрепка 28 мм цветные "зебра" 100шт пластиковый контейнер ВUROMAX</t>
  </si>
  <si>
    <t>ВМ. 5401</t>
  </si>
  <si>
    <t>Бейдж (клип, булавка) ВUROMAX</t>
  </si>
  <si>
    <t>ВМ. 5406</t>
  </si>
  <si>
    <t>ВМ. 5411</t>
  </si>
  <si>
    <t>Бейдж с прижимом ВUROMAX</t>
  </si>
  <si>
    <t>Бейдж на шнурке ВUROMAX</t>
  </si>
  <si>
    <t>BM 0021-82</t>
  </si>
  <si>
    <t>Комплект магнитов 8шт.*20мм ВUROMAX</t>
  </si>
  <si>
    <t>Комплект магнитов 6шт.*30мм ВUROMAX</t>
  </si>
  <si>
    <t>BM 0022-43</t>
  </si>
  <si>
    <t>Резинки  для денег 50 гр. ВUROMAX</t>
  </si>
  <si>
    <t xml:space="preserve"> ВМ. 5501</t>
  </si>
  <si>
    <t>ВМ. 2501</t>
  </si>
  <si>
    <t>ВМ. 4031</t>
  </si>
  <si>
    <t>ВМ. 4032</t>
  </si>
  <si>
    <t>Дырокол металлический (толщ. 20 листов) ВUROMAX</t>
  </si>
  <si>
    <t>Дырокол металлический (толщ. 40 листов) ВUROMAX</t>
  </si>
  <si>
    <t>Дырокол металлический на 4 отв., 12л.ВUROMAX</t>
  </si>
  <si>
    <t>ВМ.  4095</t>
  </si>
  <si>
    <t>Книга алфавитная 48 лист.,80*140 ВUROMAX</t>
  </si>
  <si>
    <t>Книга алфавитная 96лист.,92*182 ВUROMAX</t>
  </si>
  <si>
    <t>Книга алфавитная 136лист.,100*140 ВUROMAX</t>
  </si>
  <si>
    <t>Книга алфавитная 112лист.,137*215 ВUROMAX</t>
  </si>
  <si>
    <t>BМ. 5150</t>
  </si>
  <si>
    <t>BМ. 5151</t>
  </si>
  <si>
    <t>Кнопки-гвоздики цветные ВUROMAX</t>
  </si>
  <si>
    <t>Кнопки-гвоздики цветные "пирамида" ВUROMAX</t>
  </si>
  <si>
    <t>SG-100(05)</t>
  </si>
  <si>
    <t>SG-100(07)</t>
  </si>
  <si>
    <t xml:space="preserve"> ВМ. 8117</t>
  </si>
  <si>
    <t>Ручка шариковая, прозрачный корпус ВUROMAX</t>
  </si>
  <si>
    <t>Ручка шариковая с резин. грипом, прозрач. Корпус ВUROMAX</t>
  </si>
  <si>
    <t>ручка автоматическая 0,7мм ВUROMAX</t>
  </si>
  <si>
    <t>KUM.100</t>
  </si>
  <si>
    <t>KUM.210</t>
  </si>
  <si>
    <t>300/80</t>
  </si>
  <si>
    <t xml:space="preserve">Ручка шариковая UNi 0,7mm </t>
  </si>
  <si>
    <t>Ежедневник Украина А-5 100л.</t>
  </si>
  <si>
    <t>Ручка гелевая  ВUROMAX</t>
  </si>
  <si>
    <t>Ластик "Слон" KIN Чехия</t>
  </si>
  <si>
    <t>300/60</t>
  </si>
  <si>
    <t>300/40</t>
  </si>
  <si>
    <t>Ластик "Sunpearl" KIN Чехия</t>
  </si>
  <si>
    <t>Ластик 4045 "MILAN"(треугольная)</t>
  </si>
  <si>
    <t>ВМ.5800-15</t>
  </si>
  <si>
    <t>Линейка алюминиевая  15 см.  Вuromax</t>
  </si>
  <si>
    <t>Линейка алюминиевая  20 см.  Вuromax</t>
  </si>
  <si>
    <t>ВМ.5800-30,5801</t>
  </si>
  <si>
    <t>ВМ.5800-20,5801</t>
  </si>
  <si>
    <t>Линейка алюминиевая  30 см. Вuromax</t>
  </si>
  <si>
    <t>ВМ.5801-40</t>
  </si>
  <si>
    <t>Линейка алюминиевая  40 см. Вuromax</t>
  </si>
  <si>
    <t>ВМ.5801-50</t>
  </si>
  <si>
    <t>Линейка алюминивая 50 см Вuromax</t>
  </si>
  <si>
    <t>ВМ.5888-01</t>
  </si>
  <si>
    <t>ВМ.5888-02</t>
  </si>
  <si>
    <t>ВМ.5888-03</t>
  </si>
  <si>
    <t>Комплект линейка+2 угольника+транспортир 20 см. Вuromax</t>
  </si>
  <si>
    <t>Комплект линейка+2 угольника+транспортир 25 см. Вuromax</t>
  </si>
  <si>
    <t>Комплект линейка+2 угольника+транспортир 30 см. ВUROMAX</t>
  </si>
  <si>
    <t xml:space="preserve">Угольник 12см. 60град. "DONAU"  </t>
  </si>
  <si>
    <t>Угольник  23см. "Спектр"</t>
  </si>
  <si>
    <t>У-230</t>
  </si>
  <si>
    <t>украина</t>
  </si>
  <si>
    <t>У-250д</t>
  </si>
  <si>
    <t>Лекало универсальное</t>
  </si>
  <si>
    <t>ЛУ-1</t>
  </si>
  <si>
    <t>ТОФ-1</t>
  </si>
  <si>
    <t>С-20</t>
  </si>
  <si>
    <t>С-40</t>
  </si>
  <si>
    <t>Р-300д</t>
  </si>
  <si>
    <t xml:space="preserve">ВМ. 7130 </t>
  </si>
  <si>
    <t>Скотч офисный 15*10 прозрачный  Вuromax</t>
  </si>
  <si>
    <t>Скотч упаковочный 48*35  Вuromax цветной</t>
  </si>
  <si>
    <t>Скотч упаковочный 48*45 ВUROMAX  45 мкм.</t>
  </si>
  <si>
    <t>ВМ. 7011</t>
  </si>
  <si>
    <t>ВМ. 7007</t>
  </si>
  <si>
    <t>ВМ. 7025</t>
  </si>
  <si>
    <t>Скотч упаковочный 48*90  Вuromax, 45 мкм.</t>
  </si>
  <si>
    <t>ВМ7501</t>
  </si>
  <si>
    <t>Скотч двухсторонний 12 ммх10м Вuromax</t>
  </si>
  <si>
    <t>ВМ. 7505</t>
  </si>
  <si>
    <t>Скотч двухсторонний 24 ммх10М, Вuromax</t>
  </si>
  <si>
    <t>ВМ.7450</t>
  </si>
  <si>
    <t>Диспенсер для скотча канцелярского ВUROMAX</t>
  </si>
  <si>
    <t>ВМ.7400</t>
  </si>
  <si>
    <t>Диспенсер для скотча упаковочного  ВUROMAX</t>
  </si>
  <si>
    <t>10</t>
  </si>
  <si>
    <t>Диск   CD-R без бокса</t>
  </si>
  <si>
    <t>Диск CD-R в боксе</t>
  </si>
  <si>
    <t>Диск CD-RW в боксе</t>
  </si>
  <si>
    <t>Диск DVD-RW в боксе</t>
  </si>
  <si>
    <t>Диск DVD-R</t>
  </si>
  <si>
    <t>100</t>
  </si>
  <si>
    <t>Тетрадь тверд. переплет 100 л. А-4 газетная</t>
  </si>
  <si>
    <t>Тетрадь тверд. переплет 200 л. А-4 газетная</t>
  </si>
  <si>
    <t>50</t>
  </si>
  <si>
    <t>Тетрадь школьная 12 л ШК</t>
  </si>
  <si>
    <t>Тетрадь школьная 18 л ШК</t>
  </si>
  <si>
    <t>Тетрадь школьная 24л. ШК.</t>
  </si>
  <si>
    <t>Тетрадь школьная 36л. ШК.</t>
  </si>
  <si>
    <t>Тетрадь школьная 48 л ШК</t>
  </si>
  <si>
    <t>Тетрадь школьная 60 л ШК</t>
  </si>
  <si>
    <t>Тетрадь школьная 96 л ШК</t>
  </si>
  <si>
    <t>Альбом для рисования 8л.</t>
  </si>
  <si>
    <t>/Оснастка для кругл. печати 42мм, shiny</t>
  </si>
  <si>
    <t>R-542</t>
  </si>
  <si>
    <t>/Штамп самонаб. 3 стр., 38х14мм.shiny</t>
  </si>
  <si>
    <t>s-882</t>
  </si>
  <si>
    <t>/Штамп самонаб. 4 стр., 47х18мм.shiny</t>
  </si>
  <si>
    <t>s-883</t>
  </si>
  <si>
    <t>/Штамп самонаб. 5 стр., 58х22мм.</t>
  </si>
  <si>
    <t>s-884</t>
  </si>
  <si>
    <t>~ ключницы</t>
  </si>
  <si>
    <t>Бокс для ключей (24) (матовый), с брелками, черный</t>
  </si>
  <si>
    <t>BM.0410</t>
  </si>
  <si>
    <t>BM.0411</t>
  </si>
  <si>
    <t>BM.0412</t>
  </si>
  <si>
    <t>Бокс для ключей (36) (матовый), с брелками, черный</t>
  </si>
  <si>
    <t>Бокс для ключей (57) (матовый), с брелками, черный</t>
  </si>
  <si>
    <t>~ диски CD</t>
  </si>
  <si>
    <t>~ диски DVD</t>
  </si>
  <si>
    <t>~ флеш-память USB</t>
  </si>
  <si>
    <t>/Подушка сменная R542 shiny</t>
  </si>
  <si>
    <t>R542-7</t>
  </si>
  <si>
    <t xml:space="preserve">Набор цветной бумаги А-4(14л,7 цветов) </t>
  </si>
  <si>
    <t>ВМ.2720</t>
  </si>
  <si>
    <t>ВМ.2730</t>
  </si>
  <si>
    <t>Картон белый А-4 хром эрзас.</t>
  </si>
  <si>
    <t>Обложка для тетрадей 100мкм.</t>
  </si>
  <si>
    <t>МАРКЕРЫ</t>
  </si>
  <si>
    <t>~ маркеры для флипчартов, бумаги</t>
  </si>
  <si>
    <t>8550</t>
  </si>
  <si>
    <t>~ маркеры для сухостираемых досок</t>
  </si>
  <si>
    <t>BM.8800</t>
  </si>
  <si>
    <t>Маркер для сухостираемых досок ВUROMAX</t>
  </si>
  <si>
    <t>~ маркеры водостойкие</t>
  </si>
  <si>
    <t>Маркер водостойкий</t>
  </si>
  <si>
    <t>BM.8700</t>
  </si>
  <si>
    <t>Маркер водостойкий, 0.6мм, тонкопишущий</t>
  </si>
  <si>
    <t>BM.8701</t>
  </si>
  <si>
    <t>PM-122</t>
  </si>
  <si>
    <t>Маркер перм. uni PROCKEY 1,2-1,8мм,</t>
  </si>
  <si>
    <t>Маркер перм. uni PROCKEY 1.4-2.0&amp;3.7мм</t>
  </si>
  <si>
    <t>PM-225</t>
  </si>
  <si>
    <t>~ текст-маркеры</t>
  </si>
  <si>
    <t>Текст-маркер флуор. ВUROMAX</t>
  </si>
  <si>
    <t>BM.8901</t>
  </si>
  <si>
    <t>ФЛОМАСТЕРЫ</t>
  </si>
  <si>
    <t>Обложка плотная "Patio" А-5</t>
  </si>
  <si>
    <t>20</t>
  </si>
  <si>
    <t xml:space="preserve">Мел белый (10шт.) </t>
  </si>
  <si>
    <t>BM9300</t>
  </si>
  <si>
    <t>Папка для тетрадей плотная А-5</t>
  </si>
  <si>
    <t>Папка для тетрадей с пластиковыми вставками</t>
  </si>
  <si>
    <t>Календарь квартальный</t>
  </si>
  <si>
    <t>Сitizen SDC-810</t>
  </si>
  <si>
    <t>Сitizen SDC-812</t>
  </si>
  <si>
    <t>Сitizen SDC-620II (12 разрядов)</t>
  </si>
  <si>
    <t>Сitizen SDC-400ВII (12 разрядов)</t>
  </si>
  <si>
    <t>Сitizen SDC-414 (14 разрядов)</t>
  </si>
  <si>
    <t>Сitizen SDC-740 (14 разрядов)</t>
  </si>
  <si>
    <t>Сitizen SDC-435 (16 разрядов)</t>
  </si>
  <si>
    <t>Сitizen SDC-760 (16 разрядов)</t>
  </si>
  <si>
    <t>Сitizen SDC- 888T(12разрядов )</t>
  </si>
  <si>
    <t>Сitizen SLD-200</t>
  </si>
  <si>
    <t>Сitizen SLD-100</t>
  </si>
  <si>
    <t>Часы настенные</t>
  </si>
  <si>
    <t>Подставка для книг ОЛЛИ</t>
  </si>
  <si>
    <t>Лоток горизонтальный  Украина Арника</t>
  </si>
  <si>
    <t>Ручка шариковая UNi  micro 0,5mm</t>
  </si>
  <si>
    <t>Файл для 6 визиток (110*172, PVC) ВМ. 3591</t>
  </si>
  <si>
    <t>Файл для 8 визиток (127*242, PVC) ВМ. 3592</t>
  </si>
  <si>
    <t xml:space="preserve">       </t>
  </si>
  <si>
    <t>ПРИСПОСОБЛЕНИЯ ДЛЯ КОРРЕКТИРОВКИ ТЕКСТА</t>
  </si>
  <si>
    <t>BM.1031</t>
  </si>
  <si>
    <t>BM.1032</t>
  </si>
  <si>
    <t>Корректор-ручка 8мл.мет. наконечник "Buromax"</t>
  </si>
  <si>
    <t>Корректор-ручка 8мл.мет.клиноп. наконечник "Buromax"</t>
  </si>
  <si>
    <t>BM.1046</t>
  </si>
  <si>
    <t>Корректор-ручка 8мл.пластиковый наконечник "Buromax"</t>
  </si>
  <si>
    <t>BM.1057</t>
  </si>
  <si>
    <t>Корректор-ручкамет.наконечник 7 мм.Stanger</t>
  </si>
  <si>
    <t>Корректор-ручка 6 мл.мет. наконечник "Navarro"</t>
  </si>
  <si>
    <t>nr/2005</t>
  </si>
  <si>
    <t>ВМ.2900</t>
  </si>
  <si>
    <t xml:space="preserve"> ВМ.3815</t>
  </si>
  <si>
    <t>Файл для документов  A4/30+ мкм., прозрачный ВUROMAX</t>
  </si>
  <si>
    <t>Файл для документов  A4/40+мкм., прозрачный ВUROMAX</t>
  </si>
  <si>
    <t>Файл для документов  A4/50+мкм., цветной ВUROMAX</t>
  </si>
  <si>
    <t>Папка-обложка А4 (для каталогов) ВUROMAX</t>
  </si>
  <si>
    <t>/Обложка унив. для дневников/тетрадей A5 PVC ВUROMAX</t>
  </si>
  <si>
    <t>BM.9500</t>
  </si>
  <si>
    <t>/Обложка для тетрадей A4 PVC  ВUROMAX</t>
  </si>
  <si>
    <t>BM.9520</t>
  </si>
  <si>
    <t>BM 3312</t>
  </si>
  <si>
    <t>Скоросшиватель А5 пластиковый с прозр. верхом ВUROMAX</t>
  </si>
  <si>
    <t>Папка-конверт А4 на молнии(с расш. дном) ВUROMAX</t>
  </si>
  <si>
    <t>Папка-конверт А4 на молнии ВUROMAX</t>
  </si>
  <si>
    <t xml:space="preserve">Папка для черчения А-4 вклад 8 листов </t>
  </si>
  <si>
    <t>Набор цветного картона А-4 10л. ВUROMAX</t>
  </si>
  <si>
    <t>Этикетки самоклеящиеся ВUROMAX</t>
  </si>
  <si>
    <t>BM2810,13,16,19,22,25,28,31,34,37,40,43,46</t>
  </si>
  <si>
    <t>Зебра A-4</t>
  </si>
  <si>
    <t>Штемпельная подушка 110*70мм TRODAT</t>
  </si>
  <si>
    <t>Штемпельная подушка 90*50мм TRODAT</t>
  </si>
  <si>
    <t>Нож универсальный  (9 мм.) ВUROMAX</t>
  </si>
  <si>
    <t>ВМ 8646</t>
  </si>
  <si>
    <t>kh.1570.06</t>
  </si>
  <si>
    <t>Нож универсальный   (18 мм.)ВUROMAX</t>
  </si>
  <si>
    <t>Тушь KIN 20 гр.</t>
  </si>
  <si>
    <t>Резинки  для денег 500 гр.ВUROMAX</t>
  </si>
  <si>
    <t xml:space="preserve"> ВМ. 5504</t>
  </si>
  <si>
    <t>Резинки  для денег 1000 гр. ВUROMAX</t>
  </si>
  <si>
    <t xml:space="preserve"> ВМ. 5505</t>
  </si>
  <si>
    <t xml:space="preserve">Футляр для ручки с бархат.  вставкой "Арника" </t>
  </si>
  <si>
    <t>Грамота</t>
  </si>
  <si>
    <t>Средство для чистки маркерных досок 250мл. ВUROMAX</t>
  </si>
  <si>
    <t xml:space="preserve"> ВМ 0817</t>
  </si>
  <si>
    <t>Салфетки для очистки оргтехники, пластиковых пов. ВUROMAX</t>
  </si>
  <si>
    <t xml:space="preserve"> ВМ 0800-00</t>
  </si>
  <si>
    <t>Салфетки для  оргтехники,офисной мебели, пластика. ВUROMAX</t>
  </si>
  <si>
    <t>ВМ 0801-00</t>
  </si>
  <si>
    <t>Степлер 10  (толщ. 15листов)  ВUROMAX</t>
  </si>
  <si>
    <t>Степлер 10 (толщ. 15 листов)  ВUROMAX</t>
  </si>
  <si>
    <t>ВМ. 4129</t>
  </si>
  <si>
    <t>ВМ. 4130</t>
  </si>
  <si>
    <t>Степлер 24/26  (толщ. 16 листов) миниВUROMAX</t>
  </si>
  <si>
    <t>Степлер 24/26 (толщ. 25 листов) ВUROMAX</t>
  </si>
  <si>
    <t>Степлер 24/26  (толщ. 25 листов) ВUROMAX</t>
  </si>
  <si>
    <t>ВМ.  4253</t>
  </si>
  <si>
    <t>Степлер 24/26  (толщ. 20 листов) хром/черн ВUROMAX</t>
  </si>
  <si>
    <t>ВМ.  4254</t>
  </si>
  <si>
    <t>ВМ.  4255</t>
  </si>
  <si>
    <t>Степлер 24/26  (толщ. 25 листов) регулировка глубины загрузки бум ВUROMAX</t>
  </si>
  <si>
    <t>ВМ. 4000</t>
  </si>
  <si>
    <t>ВМ. 4001</t>
  </si>
  <si>
    <t>ВМ. 4002</t>
  </si>
  <si>
    <t>ВМ. 4005</t>
  </si>
  <si>
    <t>BМ. 4504</t>
  </si>
  <si>
    <t>Ножницы 175см. ВUROMAX</t>
  </si>
  <si>
    <t>BМ. 4506</t>
  </si>
  <si>
    <t>BМ. 4507</t>
  </si>
  <si>
    <t>Ножницы  160 см. ВUROMAX</t>
  </si>
  <si>
    <t>Ножницы  210 мм. ВUROMAX</t>
  </si>
  <si>
    <t>BМ.   4520</t>
  </si>
  <si>
    <t>BМ.4509</t>
  </si>
  <si>
    <t>Ножницы детские 123мм.. ВUROMAX</t>
  </si>
  <si>
    <t>BМ.  4521</t>
  </si>
  <si>
    <t>ВМ.4601</t>
  </si>
  <si>
    <t>ВМ.4602</t>
  </si>
  <si>
    <t xml:space="preserve"> ВМ.4616</t>
  </si>
  <si>
    <t xml:space="preserve"> ВМ.4617</t>
  </si>
  <si>
    <t xml:space="preserve"> ВМ.4618</t>
  </si>
  <si>
    <t xml:space="preserve"> ВМ.4620</t>
  </si>
  <si>
    <t>ВМ.4631</t>
  </si>
  <si>
    <t>ВМ.4632</t>
  </si>
  <si>
    <t>Нож канцелярский 9 мм ВUROMAX</t>
  </si>
  <si>
    <t>Нож канцелярский 18 мм ВUROMAX</t>
  </si>
  <si>
    <t>ВМ. 4646.4647</t>
  </si>
  <si>
    <t>ВМ. 4648</t>
  </si>
  <si>
    <t>Универсальный комплекс для очистки: 50вл., 50 сухих ВUROMAX</t>
  </si>
  <si>
    <t>ВМ 0804-00</t>
  </si>
  <si>
    <t>Запасной блок салфеток для очистки оргтехники ВUROMAX</t>
  </si>
  <si>
    <t>ВM 0800-01</t>
  </si>
  <si>
    <t>Запасной блок салфеток для очистки экранов ВUROMAX</t>
  </si>
  <si>
    <t xml:space="preserve"> ВМ 0801-01</t>
  </si>
  <si>
    <t>Салфетки фланелевые 250*200мм (10шт)</t>
  </si>
  <si>
    <t>Флеш карта 4 Гб</t>
  </si>
  <si>
    <t>Флеш карта 8 Гб</t>
  </si>
  <si>
    <t>Флеш карта 16 Гб</t>
  </si>
  <si>
    <t>Конверт С-6 NK</t>
  </si>
  <si>
    <t>Конверт С-5 NK</t>
  </si>
  <si>
    <t>Конверт А-4 NK</t>
  </si>
  <si>
    <t>Конверт С-6 (с/к)</t>
  </si>
  <si>
    <t>Конверт С-5 (с/к)</t>
  </si>
  <si>
    <t>Конверт А-4 (с/к)</t>
  </si>
  <si>
    <t xml:space="preserve">Конверт евро NK </t>
  </si>
  <si>
    <t>Конверт евро (с/к)</t>
  </si>
  <si>
    <t>Доверенность</t>
  </si>
  <si>
    <t>Счет-фактура А-5 (газетка) 100 шт.</t>
  </si>
  <si>
    <t>Счет-фактура А-5 (само/коп) 100 шт.</t>
  </si>
  <si>
    <t xml:space="preserve">Счет-официант </t>
  </si>
  <si>
    <t>Счет-официант с/к</t>
  </si>
  <si>
    <t>Накладная А-5 (газ) 100 шт.</t>
  </si>
  <si>
    <t>Накладная А-5 (с/к) 100 шт.</t>
  </si>
  <si>
    <t>Налоговая накладная А-5 (газ) 100 шт.</t>
  </si>
  <si>
    <t>Налоговая накладная А-5 (самокопирка) 100 шт.</t>
  </si>
  <si>
    <t>Товаро-трансп. накладная А4х2 (газ) 100 шт.</t>
  </si>
  <si>
    <t>Пустографка А3 х 2   (газ) (шт.)</t>
  </si>
  <si>
    <t>Пустографка А3 х 2   (офсет.) (шт)</t>
  </si>
  <si>
    <t>Командировочное удостовер  А-5*2 (газ.)</t>
  </si>
  <si>
    <t>Приходный касс. ордер А-5 (газ) 100 шт.</t>
  </si>
  <si>
    <t>Расходный касс. ордер А-5 (газ) 100 шт.</t>
  </si>
  <si>
    <t>Авансовый отчет А-5/2 (газ) 100 шт.</t>
  </si>
  <si>
    <t>Карточка складского учета, картон А5</t>
  </si>
  <si>
    <t>Личная карточка, картон А4</t>
  </si>
  <si>
    <t>Материальный отчет</t>
  </si>
  <si>
    <t>Товарный чек мал.</t>
  </si>
  <si>
    <t>Товарный чек бол.</t>
  </si>
  <si>
    <t>Кассовая книга (самокопир.)</t>
  </si>
  <si>
    <t>Кассовая книга 100л. офсет. (обложка   лидирин)</t>
  </si>
  <si>
    <t>Главная книга 100л. офсет.  (обложка  лидирин)</t>
  </si>
  <si>
    <t>Главная книга 50 л. офсет.</t>
  </si>
  <si>
    <t>Главная книга 100 л. офсет.</t>
  </si>
  <si>
    <t>Книга по заработной плате 50л. газ.</t>
  </si>
  <si>
    <t>Табель учета рабочего времени А3 газ</t>
  </si>
  <si>
    <t>Книга регистрации довереностей 50л.газ.</t>
  </si>
  <si>
    <t xml:space="preserve">Книга по материал. сч.100л.газ </t>
  </si>
  <si>
    <t>Книга отзывов и предложений</t>
  </si>
  <si>
    <t>Книга учета доходов, получ. плательщиком подоходного налога</t>
  </si>
  <si>
    <t>Книга учета доходов и расходов СПДФЛ</t>
  </si>
  <si>
    <t>Оборотная ведомость по расчетным счетам</t>
  </si>
  <si>
    <t>Книга учета доходов и расходов юридических лиц</t>
  </si>
  <si>
    <t>Лицевой счет, карточка - справка</t>
  </si>
  <si>
    <t>Журнал-ордер №2</t>
  </si>
  <si>
    <t>Журнал-ордер №10</t>
  </si>
  <si>
    <t>Журнал пустограф 50 л. офсет.</t>
  </si>
  <si>
    <t>Журнал пустограф 100 л. офсет.</t>
  </si>
  <si>
    <t>Журнал регистрации бланков строгой отчетности</t>
  </si>
  <si>
    <t>Журнал входящей корреспонденции</t>
  </si>
  <si>
    <t>Уничтожитель PS-65C, 8 л., фрагменты 3,9x50мм</t>
  </si>
  <si>
    <t>f.U36605-72</t>
  </si>
  <si>
    <t>Бокс для денег 25см (матовый), черный</t>
  </si>
  <si>
    <t>BM.0401</t>
  </si>
  <si>
    <t>~ обложки для переплета</t>
  </si>
  <si>
    <t>Обложка бесцветная А4 150мкм</t>
  </si>
  <si>
    <t>BM.0540-00</t>
  </si>
  <si>
    <t>Обложка бесцветная А4 180мкм</t>
  </si>
  <si>
    <t>BM.0560</t>
  </si>
  <si>
    <t>Обложка картонная "под кожу" А4 250г/м2, черная</t>
  </si>
  <si>
    <t>BM.0580</t>
  </si>
  <si>
    <t>Обложки картонные "глянец" А4 250г/м2, черные</t>
  </si>
  <si>
    <t>BM.0590</t>
  </si>
  <si>
    <t>~ пленки для ламинирования</t>
  </si>
  <si>
    <t>Пленка для ламинирования 75мкм, A4 (216x303мм), 100 шт.</t>
  </si>
  <si>
    <t>BM.7722</t>
  </si>
  <si>
    <t>Пленка для ламинирования 80мкм, A4 (216x303мм), 100 шт.</t>
  </si>
  <si>
    <t>BM.7723</t>
  </si>
  <si>
    <t>Пленка для ламинирования 100мкм, A4 (216x303мм), 100 шт.</t>
  </si>
  <si>
    <t>BM.7724</t>
  </si>
  <si>
    <t>BM.7725</t>
  </si>
  <si>
    <t>Пленка для ламинирования 125мкм, A4 (216x303мм), 100 шт.</t>
  </si>
  <si>
    <t>Пленка для ламинирования 80мкм, A5 (154х216мм), 100 шт.</t>
  </si>
  <si>
    <t>BM.7753</t>
  </si>
  <si>
    <t>BM.7754</t>
  </si>
  <si>
    <t>Пленка для ламинирования 100мкм, A5 (154х216мм), 100 шт.</t>
  </si>
  <si>
    <t>Пленка для ламинирования 80мкм, A6 (111x154мм), 100 шт.</t>
  </si>
  <si>
    <t>BM.7773</t>
  </si>
  <si>
    <t>BM.7774</t>
  </si>
  <si>
    <t>Пленка для ламинирования 100мкм, A6 (111x154мм), 100 шт.</t>
  </si>
  <si>
    <t>~ пружины для переплета</t>
  </si>
  <si>
    <t>Пластиковая пружина d 6мм, черная, (уп. 100шт.)</t>
  </si>
  <si>
    <t>BM.0500</t>
  </si>
  <si>
    <t>BM.0501</t>
  </si>
  <si>
    <t>BM.0502</t>
  </si>
  <si>
    <t>BM.0503</t>
  </si>
  <si>
    <t>Пластиковая пружина d 8мм, черная, (уп. 100шт.)</t>
  </si>
  <si>
    <t>Пластиковая пружина d 10мм, черная, (уп. 100шт.)</t>
  </si>
  <si>
    <t>Пластиковая пружина d 12мм, черная, (уп. 100шт.)</t>
  </si>
  <si>
    <t>BM.0504</t>
  </si>
  <si>
    <t>BM.0505</t>
  </si>
  <si>
    <t>BM.0506</t>
  </si>
  <si>
    <t>BM.0507</t>
  </si>
  <si>
    <t>Пластиковая пружина d 14мм, черная, (уп. 100шт.)</t>
  </si>
  <si>
    <t>Пластиковая пружина d 16мм, черная, (уп. 100шт.)</t>
  </si>
  <si>
    <t>Пластиковая пружина d 19мм, черная, (уп. 100шт.)</t>
  </si>
  <si>
    <t>Пластиковая пружина d 22мм, черная, (уп. 100шт.)</t>
  </si>
  <si>
    <t>BM.0508</t>
  </si>
  <si>
    <t>Пластиковая пружина d 25мм, черная, (уп. 100шт.)</t>
  </si>
  <si>
    <t>Журнал регистрации инструктажа по вопросам охраны труда</t>
  </si>
  <si>
    <t>Журнал регистрации проверок</t>
  </si>
  <si>
    <t>Товарно-транспортная накладная строгой отчетности</t>
  </si>
  <si>
    <t>Путевой лист грузового транспорта строгой отчетности</t>
  </si>
  <si>
    <t>Путевой лист грузового транспорта строгой отчетности, международные</t>
  </si>
  <si>
    <t>Путевой лист для легкового автомобиля А-5/2  газ.</t>
  </si>
  <si>
    <t>Путевой лист для легкового автомобиля А-5/2 офсет.</t>
  </si>
  <si>
    <t xml:space="preserve">Путевой лист для грузового автомобиля  А-4  2газ. </t>
  </si>
  <si>
    <t>Акт на списания бланков сторогой отчетности А-5/2 газ.</t>
  </si>
  <si>
    <t>Приходно-расходная накладная А-4/2 газ.</t>
  </si>
  <si>
    <t>Изготовление бланков на заказ</t>
  </si>
  <si>
    <t>цена с НДС, с учетом стоимости бумаги, за один экземпляр в коп.</t>
  </si>
  <si>
    <t>Газетная бумага</t>
  </si>
  <si>
    <t>А5</t>
  </si>
  <si>
    <t>А5*2</t>
  </si>
  <si>
    <t>А4</t>
  </si>
  <si>
    <t>А4*2</t>
  </si>
  <si>
    <t>А3</t>
  </si>
  <si>
    <t>А3*2</t>
  </si>
  <si>
    <t>&gt;</t>
  </si>
  <si>
    <t>За каждый дополнительный цвет- +20%</t>
  </si>
  <si>
    <t>Печать на цветной бумаге(пл.80г\м)-+70% от стоимости заказа</t>
  </si>
  <si>
    <t>Срочное выполнение заказа +50% от стоимости заказа.</t>
  </si>
  <si>
    <t>Нумерация +30% к стоимости заказа.</t>
  </si>
  <si>
    <t>Содержание</t>
  </si>
  <si>
    <t>А</t>
  </si>
  <si>
    <t>Альбом для рисования………….9</t>
  </si>
  <si>
    <t>Конверт………………………….…13</t>
  </si>
  <si>
    <t>FARMAT</t>
  </si>
  <si>
    <t>Подставка под календарь……....12</t>
  </si>
  <si>
    <t>Ампула для чернильных ручек…5</t>
  </si>
  <si>
    <t>Крышка для дипломной папки…11</t>
  </si>
  <si>
    <t>Портмоне (кожа)……………………9</t>
  </si>
  <si>
    <t>Б</t>
  </si>
  <si>
    <t>Курсовой проект………………….11</t>
  </si>
  <si>
    <t>Степлер 10  (толщ. 12листов) ВUROMAX</t>
  </si>
  <si>
    <t>Фломастеры 12цв. Centropen</t>
  </si>
  <si>
    <t>7550.12</t>
  </si>
  <si>
    <t>7550.24</t>
  </si>
  <si>
    <t>Фломастеры 30цв. Centropen</t>
  </si>
  <si>
    <t>7550.3</t>
  </si>
  <si>
    <t>Маркер текстовыделитель  "CENTROPEN"</t>
  </si>
  <si>
    <t>8122</t>
  </si>
  <si>
    <t xml:space="preserve"> 2846</t>
  </si>
  <si>
    <t>маркер перманентный "Centropen"(тонкие)1mm</t>
  </si>
  <si>
    <t>Маркер перманентный "Centropen"(толстые)2,5mm</t>
  </si>
  <si>
    <t xml:space="preserve"> 8566</t>
  </si>
  <si>
    <t>Маркер "Centropen" для CD-дисков</t>
  </si>
  <si>
    <t>2606</t>
  </si>
  <si>
    <t>kh.1602</t>
  </si>
  <si>
    <t>kh.1380,1372,1396</t>
  </si>
  <si>
    <t>ВМ 8500,8501,8503…</t>
  </si>
  <si>
    <t>Степлер 24/26  (толщ. 20 листов) ВUROMAX</t>
  </si>
  <si>
    <t>Степлер 24/26   (толщ. 20 листов)ВUROMAX</t>
  </si>
  <si>
    <t>Степлер 24/26 (толщ. 20 листов) ВUROMAX</t>
  </si>
  <si>
    <t>Степлер 24/26 (толщ. 20 листов)ВUROMAX</t>
  </si>
  <si>
    <t>Степлер 24/26  (толщ. 20 листов) удлиненный ВUROMAX</t>
  </si>
  <si>
    <t>Степлер 24/26 (толщ. 20 листов) поворотный ВUROMAX</t>
  </si>
  <si>
    <t>Степлер 24/26   (толщ. 20 листов) ВUROMAX</t>
  </si>
  <si>
    <t>ВМ. 4285</t>
  </si>
  <si>
    <t>ВМ. 4286</t>
  </si>
  <si>
    <t>ВМ. 4287</t>
  </si>
  <si>
    <t>ВМ. 4288</t>
  </si>
  <si>
    <t>ВМ. 4490</t>
  </si>
  <si>
    <t>Дестеплер ВUROMAX</t>
  </si>
  <si>
    <t>Степлер 23  (толщ. 100 листов) усиленной мощности ВUROMAX</t>
  </si>
  <si>
    <t xml:space="preserve">Степлер 23 (толщ. 100 листов) усиленной мощности ВUROMAX </t>
  </si>
  <si>
    <t>ВМ4401</t>
  </si>
  <si>
    <t xml:space="preserve">Набор текст маркеров ВUROMAX 4  цв. </t>
  </si>
  <si>
    <t>ВМ.8901</t>
  </si>
  <si>
    <t>Штрих  ВUROMAX с апликатором 20мл.</t>
  </si>
  <si>
    <t>Штрих  ВUROMAX с кисточкой 20мл.</t>
  </si>
  <si>
    <t>ВМ. 1006</t>
  </si>
  <si>
    <t>ВМ. 1085</t>
  </si>
  <si>
    <t xml:space="preserve">Корректор ленточный, Buromax 6 м </t>
  </si>
  <si>
    <t>Корректор ленточный, Buromax 10 м</t>
  </si>
  <si>
    <t>доска магнитная сухостираемая 45*60 алюминевая рамка</t>
  </si>
  <si>
    <t>BM.0001,BM0004</t>
  </si>
  <si>
    <t>доска магнитная сухостираемая 60*90 алюминевая рамка</t>
  </si>
  <si>
    <t>BM.0002,BM0005</t>
  </si>
  <si>
    <t>доска магнитная сухостираемая 90*120 алюминевая рамка</t>
  </si>
  <si>
    <t>BM.0003,BM0006</t>
  </si>
  <si>
    <t>доска пробковая 45*60</t>
  </si>
  <si>
    <t>BM.0013,BM0016</t>
  </si>
  <si>
    <t>доска пробковая 60*90</t>
  </si>
  <si>
    <t>доска пробковая 90*120</t>
  </si>
  <si>
    <t>BM.0014,BM0017</t>
  </si>
  <si>
    <t>BM.0015,BM0018</t>
  </si>
  <si>
    <t>BM.0011,BM0012</t>
  </si>
  <si>
    <t>губка для сухостираемых досок</t>
  </si>
  <si>
    <t>BM.0071</t>
  </si>
  <si>
    <t>ПОДАРОЧНЫЕ НАСТОЛЬНЫЕ НАБОРЫ</t>
  </si>
  <si>
    <t>Настольный набор из дерева 10пр."кр дер"</t>
  </si>
  <si>
    <t>0210WDM</t>
  </si>
  <si>
    <t>Настольный набор из дерева 6пр."кр дер"</t>
  </si>
  <si>
    <t>6148XDU</t>
  </si>
  <si>
    <t>Настольный набор из дерева 5пр."кр дер"</t>
  </si>
  <si>
    <t>5138WDM</t>
  </si>
  <si>
    <t>группа</t>
  </si>
  <si>
    <t>/Бокс с бумагой 90х90х90мм 1000л. Buromax</t>
  </si>
  <si>
    <t>BM.2290</t>
  </si>
  <si>
    <t>/Бокс для бумаги 90х90х90мм 1000л. АРНИКА</t>
  </si>
  <si>
    <t>8303</t>
  </si>
  <si>
    <t>~ подставки для календаря</t>
  </si>
  <si>
    <t>КП-1</t>
  </si>
  <si>
    <t>КП-2</t>
  </si>
  <si>
    <t>/Подставка под календарь ПК-1 (черн.) Спектр</t>
  </si>
  <si>
    <t>/Подставка под календарь ПК-1 (черн.)Спектр</t>
  </si>
  <si>
    <t>~ наборы настольные из пластика с наполнением</t>
  </si>
  <si>
    <t>Набор настольный вращающийся, 10 предметов Buromax</t>
  </si>
  <si>
    <t>BM.6300</t>
  </si>
  <si>
    <t>BM.6302</t>
  </si>
  <si>
    <t>Набор настольный, 16 предметов Buromax</t>
  </si>
  <si>
    <t>BM.6304</t>
  </si>
  <si>
    <t>BM.6306</t>
  </si>
  <si>
    <t>BM.6310</t>
  </si>
  <si>
    <t>BM.6311</t>
  </si>
  <si>
    <t>BM.6312</t>
  </si>
  <si>
    <t>BM.6313</t>
  </si>
  <si>
    <t>BM.6314</t>
  </si>
  <si>
    <t>BM.6315</t>
  </si>
  <si>
    <t>BM.6320</t>
  </si>
  <si>
    <t>~ приборы настольные из металла</t>
  </si>
  <si>
    <t>Набор настольный, 13 предметов Buromax</t>
  </si>
  <si>
    <t>Набор настольный, 14 предметов Buromax</t>
  </si>
  <si>
    <t>Набор настольный вращающийся, 14 предметов Buromax</t>
  </si>
  <si>
    <t>Набор настольный, 7 предметов Buromax</t>
  </si>
  <si>
    <t>Набор настольный, 9 предметов Buromax</t>
  </si>
  <si>
    <t>Набор настольный вращающийся, 13 предметов Buromax</t>
  </si>
  <si>
    <t>Набор наст. дерево-пластик вращ., 14 предметов Buromax</t>
  </si>
  <si>
    <t>Подставка для ручек круглая 80х80х97мм, металлическая, желтая Buromax</t>
  </si>
  <si>
    <t>BM.6200</t>
  </si>
  <si>
    <t>Подставка для ручек квадратная 80х80х95мм, металлическая, черная</t>
  </si>
  <si>
    <t>BM.6201</t>
  </si>
  <si>
    <t>BM.6202</t>
  </si>
  <si>
    <t>Подставка для ручек круглая 80х80х97мм, металлическая, черная</t>
  </si>
  <si>
    <t>Подставка для писем 170х80х135мм, металлическая, черная</t>
  </si>
  <si>
    <t>BM.6210</t>
  </si>
  <si>
    <t>Бокс для бумаги 100х100x100мм, металлический, черный</t>
  </si>
  <si>
    <t>BM.6215</t>
  </si>
  <si>
    <t>НАСТОЛЬНЫЕ ПРИНАДЛЕЖНОСТИ ИЗ ПЛАСТИКА, МЕТАЛЛА</t>
  </si>
  <si>
    <t>~ лотки горизонтальные</t>
  </si>
  <si>
    <t>8050</t>
  </si>
  <si>
    <t>Лоток вертикальный  Украина Арника</t>
  </si>
  <si>
    <t>~ лотки вертикальные, настенные</t>
  </si>
  <si>
    <t>8052</t>
  </si>
  <si>
    <t>8234</t>
  </si>
  <si>
    <t>Лоток вертикальный 3 отделения Арника</t>
  </si>
  <si>
    <t>Лоток вертикальный 6 отделения Арника</t>
  </si>
  <si>
    <t>8244</t>
  </si>
  <si>
    <t>BM.6220</t>
  </si>
  <si>
    <t>Магнитная подставка для скрепок "Шар" 75х57мм, металлическая, черная</t>
  </si>
  <si>
    <t>Подставка для визиток 95x80x45мм, металлическая, черная</t>
  </si>
  <si>
    <t>BM.6225</t>
  </si>
  <si>
    <t>~ приборы настольные из пластика</t>
  </si>
  <si>
    <t>Бокс для скрепок, с магнитом</t>
  </si>
  <si>
    <t>BM.5085</t>
  </si>
  <si>
    <t>Скоба для степлера №10, 1000 шт,ВUROMAX</t>
  </si>
  <si>
    <t>ВМ 4411</t>
  </si>
  <si>
    <t>Скобы для степлера №10, 1000 шт.(серия ЛЮКС)ВUROMAX</t>
  </si>
  <si>
    <t>ВМ4402</t>
  </si>
  <si>
    <t>Скоба для степлера №24, 1000 шт. ВUROMAX</t>
  </si>
  <si>
    <t>ВМ 4412</t>
  </si>
  <si>
    <t>Скобы для степлера №24/6, 1000 шт. ВUROMAX(серия ЛЮКС)</t>
  </si>
  <si>
    <t>ВМ.4404</t>
  </si>
  <si>
    <t>~ калькуляторы карманные</t>
  </si>
  <si>
    <t>SDC-810B</t>
  </si>
  <si>
    <t>SDC-812B</t>
  </si>
  <si>
    <t>SDC-620</t>
  </si>
  <si>
    <t>SDC-400</t>
  </si>
  <si>
    <t>SDC-414</t>
  </si>
  <si>
    <t>SDC-435</t>
  </si>
  <si>
    <t>SDC-740</t>
  </si>
  <si>
    <t>SDC-760</t>
  </si>
  <si>
    <t>SDC-888</t>
  </si>
  <si>
    <t>SLD-100</t>
  </si>
  <si>
    <t>SLD-200</t>
  </si>
  <si>
    <t>BM 4716</t>
  </si>
  <si>
    <t>ВМ 4752</t>
  </si>
  <si>
    <t>BM 4787</t>
  </si>
  <si>
    <t>Лупа (d40 x 4), пластик ВUROMAX</t>
  </si>
  <si>
    <t>Лупа (d50 x 4), пластик ВUROMAX</t>
  </si>
  <si>
    <t>Лупа (d60 x 3), пластик ВUROMAX</t>
  </si>
  <si>
    <t>Лупа (d75 x 3), пластик ВUROMAX</t>
  </si>
  <si>
    <t>BM.4300</t>
  </si>
  <si>
    <t>BM.4301</t>
  </si>
  <si>
    <t>BM.4302</t>
  </si>
  <si>
    <t>BM.4303</t>
  </si>
  <si>
    <t>cl.21140</t>
  </si>
  <si>
    <t>РУЧКИ ГЕЛЕВЫЕ</t>
  </si>
  <si>
    <t>Набор ручек  4 цв. Гелевые  ВUROMAX</t>
  </si>
  <si>
    <t>РУЧКИ ЛАЙНЕРЫ</t>
  </si>
  <si>
    <t>DB-32</t>
  </si>
  <si>
    <t>СТЕРЖНИ и ЧЕРНИЛА</t>
  </si>
  <si>
    <t>Стержень короткий с ушками107мм для 8200,8201,8202,8203,8225 ВUROMAX</t>
  </si>
  <si>
    <t>ВМ.8004</t>
  </si>
  <si>
    <t>Стержень шариковый короткий с ушками110мм для 8226 ВUROMAX</t>
  </si>
  <si>
    <t>Стержень шариковый , объёмный,98мм,тип Parker ВUROMAX</t>
  </si>
  <si>
    <t>Стержень масляный "GLOBAL"</t>
  </si>
  <si>
    <t>STGLOBAL</t>
  </si>
  <si>
    <t>3000</t>
  </si>
  <si>
    <t>Тушь Гамма Россия 70мл</t>
  </si>
  <si>
    <t>Лента для печ. маш. №13,16</t>
  </si>
  <si>
    <t>Финская бумага 80г/м2</t>
  </si>
  <si>
    <t>Карандаш механический 0,5мм ВUROMAX</t>
  </si>
  <si>
    <t>ВМ 8641</t>
  </si>
  <si>
    <t>ВМ 8642</t>
  </si>
  <si>
    <t>ВМ 8643</t>
  </si>
  <si>
    <t>ВМ 8644</t>
  </si>
  <si>
    <t>ВМ 8645</t>
  </si>
  <si>
    <t>ВМ 8647</t>
  </si>
  <si>
    <t>ВМ 8648</t>
  </si>
  <si>
    <t>Скоба для степлера №23/08, 1000 шт. ВUROMAX</t>
  </si>
  <si>
    <t>ВМ.4405</t>
  </si>
  <si>
    <t>Скоба для степлера №23/10, 1000 шт.ВUROMAX</t>
  </si>
  <si>
    <t xml:space="preserve">BM4406 </t>
  </si>
  <si>
    <t>Скоба для степлера №23/13, 1000 шт.ВUROMAX</t>
  </si>
  <si>
    <t>BM4407</t>
  </si>
  <si>
    <t>Скоба для степлера №23/17, 1000 шт.ВUROMAX</t>
  </si>
  <si>
    <t>ВМ.4408</t>
  </si>
  <si>
    <t>Скоба для степлера №23/23, 1000 шт. ВUROMAX</t>
  </si>
  <si>
    <t>Стержень Cello Maxriter</t>
  </si>
  <si>
    <t xml:space="preserve"> BМ. 4511</t>
  </si>
  <si>
    <t>Ножницы детские 13,5см. ВUROMAX</t>
  </si>
  <si>
    <t>BМ. 4522</t>
  </si>
  <si>
    <t>Ножницы офисные 15 см. ВUROMAX</t>
  </si>
  <si>
    <t>Ножницы 16 см.ВUROMAX</t>
  </si>
  <si>
    <t xml:space="preserve"> BМ. 4502</t>
  </si>
  <si>
    <t>Ножницы цельнометаллические 16,5см. ВUROMAX</t>
  </si>
  <si>
    <t xml:space="preserve"> BМ. 4519</t>
  </si>
  <si>
    <t>Ножницы офисные 17,5 см.ВUROMAX</t>
  </si>
  <si>
    <t>Ножницы  17,8 см. ВUROMAX</t>
  </si>
  <si>
    <t>BМ. 4501</t>
  </si>
  <si>
    <t>Ножницы цельнометаллические 19,7см. ВUROMAX</t>
  </si>
  <si>
    <t>Ножницы 21 см. ; ВUROMAX</t>
  </si>
  <si>
    <t>BМ. 4524</t>
  </si>
  <si>
    <t>Ножницы офисные 21,3 см. ВUROMAX</t>
  </si>
  <si>
    <t>BМ. 4503</t>
  </si>
  <si>
    <t>Ножницы 21,5см. ВUROMAX</t>
  </si>
  <si>
    <t>BМ. 4505</t>
  </si>
  <si>
    <t>Ножницы  25,5 см. ВUROMAX</t>
  </si>
  <si>
    <t>Портфель (пластик)………………..2</t>
  </si>
  <si>
    <t>Бейдж…………………………..….11</t>
  </si>
  <si>
    <t>Л</t>
  </si>
  <si>
    <t>Р</t>
  </si>
  <si>
    <t>Бизнес-организатор…………….….3</t>
  </si>
  <si>
    <t>Ластик……………………………..7</t>
  </si>
  <si>
    <t>Резинка для денег………………..13</t>
  </si>
  <si>
    <t>Биндер………………………….……4</t>
  </si>
  <si>
    <t>Лента для кас. аппарата………….2</t>
  </si>
  <si>
    <t>Ручка………………………………4-5</t>
  </si>
  <si>
    <t>Бланки………………………….14</t>
  </si>
  <si>
    <t>Лента для печ. маш…………..…12</t>
  </si>
  <si>
    <t>Ручки подарочные…………………9</t>
  </si>
  <si>
    <t>Разное…………………………….12</t>
  </si>
  <si>
    <t>Блокнот…………………………...2</t>
  </si>
  <si>
    <t>Линейка……………………………..7-8</t>
  </si>
  <si>
    <t>С</t>
  </si>
  <si>
    <t>Бокс для диска, дискеты…………10</t>
  </si>
  <si>
    <t>Дискета Verbatium</t>
  </si>
  <si>
    <t>Лоток………………………..……...12</t>
  </si>
  <si>
    <t>Сегрегатор………………………......1</t>
  </si>
  <si>
    <t>Брелок……………………………….9</t>
  </si>
  <si>
    <t>М</t>
  </si>
  <si>
    <t>BM.2450,1</t>
  </si>
  <si>
    <t>Скоба…………………………………3</t>
  </si>
  <si>
    <t xml:space="preserve">Бумага (факс, ксерокс, газетная, </t>
  </si>
  <si>
    <t>Маркер……………………………….6</t>
  </si>
  <si>
    <t>Скоросшиватель (пластик)………..1</t>
  </si>
  <si>
    <t>офсетная, цветная, перфо-</t>
  </si>
  <si>
    <t>Скотч……………………………….7-8</t>
  </si>
  <si>
    <t>рированная, копировальная).…...2</t>
  </si>
  <si>
    <t>Н</t>
  </si>
  <si>
    <t>Скрепка……………………………...4</t>
  </si>
  <si>
    <t>Бумага для записей………………8</t>
  </si>
  <si>
    <t>Набор карандашей…………………6</t>
  </si>
  <si>
    <t>Стакан-непроливайка…………….9</t>
  </si>
  <si>
    <t>В</t>
  </si>
  <si>
    <t>Набор кистей………………………..9</t>
  </si>
  <si>
    <t>Степлер……………………………3</t>
  </si>
  <si>
    <t>Ватман………………………………2</t>
  </si>
  <si>
    <t>Набор маркеров…………………….6</t>
  </si>
  <si>
    <t>Стержни к мех. карандашу…….…7</t>
  </si>
  <si>
    <t>Визитница………………………….12</t>
  </si>
  <si>
    <t>Набор настольный………………10-11</t>
  </si>
  <si>
    <t>Стержни………………………………5</t>
  </si>
  <si>
    <t>Г</t>
  </si>
  <si>
    <t>Набор подарочный ………………..10</t>
  </si>
  <si>
    <t>Сменная подушка………………..12</t>
  </si>
  <si>
    <t>Готовальня……………………..….11</t>
  </si>
  <si>
    <t>Нож перочинный……………………10</t>
  </si>
  <si>
    <t>Т</t>
  </si>
  <si>
    <t>Грамота…………………………….13</t>
  </si>
  <si>
    <t>Нож канцелярский…………………4</t>
  </si>
  <si>
    <t>Тетрадь……………………….……9-10</t>
  </si>
  <si>
    <t>Гуашь………………………………..9</t>
  </si>
  <si>
    <t>Ножницы…………………………….3-4</t>
  </si>
  <si>
    <t>Точилка……………………………….7</t>
  </si>
  <si>
    <t>Д</t>
  </si>
  <si>
    <t>30</t>
  </si>
  <si>
    <t>Фотобумага глянцевая А4, 120 г/м2, 20л  Buromax</t>
  </si>
  <si>
    <t>BM.2220-2020</t>
  </si>
  <si>
    <t>BM.2220-4020</t>
  </si>
  <si>
    <t>Фотобумага глянцевая А4, 180 г/м2, 20л  Buromax</t>
  </si>
  <si>
    <t>Набор белого картона А-4  10л.</t>
  </si>
  <si>
    <t>3B03</t>
  </si>
  <si>
    <t>Пленка клейкая для книг (33см*1,5м), рулон Buromax</t>
  </si>
  <si>
    <t>BM.7900</t>
  </si>
  <si>
    <t>/Ценник прямоуг. цв.(В) ассорти, 22*12 (500 шт; 6м)</t>
  </si>
  <si>
    <t>ЦН.П.B/5</t>
  </si>
  <si>
    <t>A.08.OB17</t>
  </si>
  <si>
    <t>ZB.1423</t>
  </si>
  <si>
    <t>/Тетрадь для нот А5, 10л.</t>
  </si>
  <si>
    <t>2B17T</t>
  </si>
  <si>
    <t>/Тетрадь для нот А4, гориз., 16л.</t>
  </si>
  <si>
    <t>7B16T</t>
  </si>
  <si>
    <t>/Папка для акварели А4, 10л., 200г/м</t>
  </si>
  <si>
    <t>9B04</t>
  </si>
  <si>
    <t>/Папка для акварели А3, 10л., 200г/м</t>
  </si>
  <si>
    <t>9B05</t>
  </si>
  <si>
    <t>/Тетрадь для нот А4, вертик., 16л.</t>
  </si>
  <si>
    <t>9B21T</t>
  </si>
  <si>
    <t>Закладки POP-UP (5+1)х40л. пласт. NEON 45x12мм, ассорти</t>
  </si>
  <si>
    <t>BM.2303-98</t>
  </si>
  <si>
    <t>/Блок бумаги для флипчартов, 10 листов, 64 х 90 см.</t>
  </si>
  <si>
    <t>BM.2294</t>
  </si>
  <si>
    <t>/Блок бумаги для флипчартов, 10 листов, клетка, 64 х 90 см.</t>
  </si>
  <si>
    <t>BM.2295</t>
  </si>
  <si>
    <t>BM.2296</t>
  </si>
  <si>
    <t>BM.2297</t>
  </si>
  <si>
    <t>BM.2298</t>
  </si>
  <si>
    <t>BM.2299</t>
  </si>
  <si>
    <t>/Блок бумаги для флипчартов, 20 листов, 64 х 90 см.</t>
  </si>
  <si>
    <t>/Блок бумаги для флипчартов, 20 листов, клетка, 64 х 90 см.</t>
  </si>
  <si>
    <t>/Блок бумаги для флипчартов, 30 листов, 64 х 90 см.</t>
  </si>
  <si>
    <t>/Блок бумаги для флипчартов, 30 листов, клетка, 64 х 90 см.</t>
  </si>
  <si>
    <t>/Блокнот на пружине сверху, А-4, 48л., синий, клетка, картонная обложка</t>
  </si>
  <si>
    <t>/Блокнот на пружине сверху, А-5, 48л., синий, клетка, картонная обложка</t>
  </si>
  <si>
    <t>BM.2460</t>
  </si>
  <si>
    <t>BM.2470</t>
  </si>
  <si>
    <t>/Блокнот на пружине сверху, А-6, 48л., синий, клетка, картонная обложка</t>
  </si>
  <si>
    <t>BM.2480</t>
  </si>
  <si>
    <t>/Блокнот на спирали (А7,48л)</t>
  </si>
  <si>
    <t>БА7.48-152</t>
  </si>
  <si>
    <t>/Тетрадь д/записей  А5, на пружине, 96л., клетка, твердый ламинированный переплет</t>
  </si>
  <si>
    <t>BM.2412</t>
  </si>
  <si>
    <t>BM.2419</t>
  </si>
  <si>
    <t>/Записная книга А6, на пружине, 96л., клетка, твердый ламинированный переплет</t>
  </si>
  <si>
    <t>/Тетрадь на пруж. Diamond В5, 80 л., кл., пластик. обл.</t>
  </si>
  <si>
    <t>BM.2422</t>
  </si>
  <si>
    <t>/Книжка записн. на пруж. Diamond А6, 80 л., кл., пластик. обл.</t>
  </si>
  <si>
    <t>BM.2589</t>
  </si>
  <si>
    <t>/Тетрадь на спир.(А5,48л)</t>
  </si>
  <si>
    <t>TA5.48-18</t>
  </si>
  <si>
    <t>/Тетрадь на спир.(А5,96л)</t>
  </si>
  <si>
    <t>TA5.96-174</t>
  </si>
  <si>
    <t>/Записная книга на спир.(А7,96л)</t>
  </si>
  <si>
    <t>ЗА7.96-213</t>
  </si>
  <si>
    <t>/Тетрадь для заметок, А5, 72л, офсет, кл. (интегральный переплет)</t>
  </si>
  <si>
    <t>BM.2410</t>
  </si>
  <si>
    <t>ТА4.48-20</t>
  </si>
  <si>
    <t>ТА4.96-163</t>
  </si>
  <si>
    <t>9B03/MTY</t>
  </si>
  <si>
    <t>ЕЖЕДНЕВНИКИ, ПЕРЕКИДНЫЕ КАЛЕНДАРИ</t>
  </si>
  <si>
    <t>~ календари</t>
  </si>
  <si>
    <t>BM.2104</t>
  </si>
  <si>
    <t>Регистратор черн."рекламный" А4/4O/25 PVC</t>
  </si>
  <si>
    <t>ВМ.3130</t>
  </si>
  <si>
    <t>~ регистраторы А4 "Панорама","Рекламные"</t>
  </si>
  <si>
    <t>Регистратор черн."рекламный" А4/4D/40 PVC</t>
  </si>
  <si>
    <t>~ регистраторы А4 2-х кольцовые</t>
  </si>
  <si>
    <t>BM3167</t>
  </si>
  <si>
    <t>~ регистраторы А4 4-х кольцовые</t>
  </si>
  <si>
    <t>Скрепка 78 мм. 100 шт.  ЕсоnoMIX</t>
  </si>
  <si>
    <t>Zibi</t>
  </si>
  <si>
    <t>J O</t>
  </si>
  <si>
    <t>Фломастеры 6 цветов Zibi</t>
  </si>
  <si>
    <t>Фломастеры 12 цветов Zibi</t>
  </si>
  <si>
    <t>Фломастеры 18 цветов Zibi</t>
  </si>
  <si>
    <t>Наименование</t>
  </si>
  <si>
    <t>78,23</t>
  </si>
  <si>
    <t>Линейка 20 см. Вuromax</t>
  </si>
  <si>
    <t>Линейка 30 см. Вuromax</t>
  </si>
  <si>
    <t>ВМ.5826-30</t>
  </si>
  <si>
    <t>ВМ.5826-20</t>
  </si>
  <si>
    <t>Ручка "Пишет-стирает -пишет "Dema"</t>
  </si>
  <si>
    <t>Маркер Flipchart круглый 2,5мм, Centropen</t>
  </si>
  <si>
    <t>ЛАСТИК</t>
  </si>
  <si>
    <t>Набор карандашей разной твердости (5 шт.)(Распродажа)</t>
  </si>
  <si>
    <t>Набор карандашей разной твердости (8шт.)(Распродажа)</t>
  </si>
  <si>
    <t>ПРИНАДЛЕЖНОСТИ ДЛЯ ПИСАНИЯ И ЧЕРЧЕНИЯ</t>
  </si>
  <si>
    <t>№</t>
  </si>
  <si>
    <t>Арт.</t>
  </si>
  <si>
    <t>WWW.EVF.COM.UA</t>
  </si>
  <si>
    <t>25,1</t>
  </si>
  <si>
    <t>настольные ноборы из дерева</t>
  </si>
  <si>
    <t>Карандаш графитовый НВ с ласт., BUROMAX</t>
  </si>
  <si>
    <t>Карандаши  6 цв Zibi</t>
  </si>
  <si>
    <t>Карандаши 12 цв Zibi</t>
  </si>
  <si>
    <t>Карандаши 18 цв Zibi</t>
  </si>
  <si>
    <t>Штрих KORES с кисточкой 20мл.</t>
  </si>
  <si>
    <t>Штрих на водной основе ГАММА с кисточкой 20мл.</t>
  </si>
  <si>
    <t>Скоросшиватель плотный с перфорацией ВUROMAX</t>
  </si>
  <si>
    <t>Портфель пласт. толщ 700мкм 340*240*35мм   ВUROMAX</t>
  </si>
  <si>
    <t>BM 4700,4701</t>
  </si>
  <si>
    <t>Клей-карандаш 15гр.KORES</t>
  </si>
  <si>
    <t>Кнопки канцелярские цветные пласт.контейнер (100шт.) ВUROMAX</t>
  </si>
  <si>
    <t>Лоток 3 отделения КИТ</t>
  </si>
  <si>
    <t>Диск DVD-RW без бокса</t>
  </si>
  <si>
    <t>Тубус для ватмана 67x9cм</t>
  </si>
  <si>
    <t>флипчарт магнитный сухостираемый на триноге 70*100см.алюминевая рамка</t>
  </si>
  <si>
    <t>%</t>
  </si>
  <si>
    <t>198,00</t>
  </si>
  <si>
    <r>
      <rPr>
        <b/>
        <sz val="16"/>
        <color theme="6" tint="-0.249977111117893"/>
        <rFont val="Lucida Sans Unicode"/>
        <family val="2"/>
        <charset val="204"/>
      </rPr>
      <t xml:space="preserve">Контакты:  </t>
    </r>
    <r>
      <rPr>
        <b/>
        <sz val="16"/>
        <color indexed="57"/>
        <rFont val="Lucida Sans Unicode"/>
        <family val="2"/>
        <charset val="204"/>
      </rPr>
      <t xml:space="preserve">                                      </t>
    </r>
    <r>
      <rPr>
        <b/>
        <sz val="10"/>
        <color indexed="57"/>
        <rFont val="Lucida Sans Unicode"/>
        <family val="2"/>
        <charset val="204"/>
      </rPr>
      <t xml:space="preserve"> </t>
    </r>
    <r>
      <rPr>
        <b/>
        <sz val="10"/>
        <rFont val="Lucida Sans Unicode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Тел.: +380 652 709 770 (870);                                                                                                                                                                     Факс(автомат): +38 (0652) 70 13 70;                                                                                                                                                                 Моб.тел.: +38 (099) 034 57 56;                                                                                                                                                   mail@evroservis.com.ua                                                                                                                                                                                           Форум - www.evroservis.com.ua                                                                                                                                                                     </t>
    </r>
    <r>
      <rPr>
        <b/>
        <sz val="14"/>
        <rFont val="Lucida Sans Unicode"/>
        <family val="2"/>
        <charset val="204"/>
      </rPr>
      <t>Интернет витрина</t>
    </r>
  </si>
  <si>
    <t>Цена с НДС (с учетом скидки 10%)</t>
  </si>
  <si>
    <t>РУЧКИ ШАРИКОВЫЕ</t>
  </si>
  <si>
    <t>КАРАНДАШИ ЧЕРНОГРАФИТНЫЕ</t>
  </si>
  <si>
    <t>КАРАНДАШИ МЕХАНИЧЕСКИЕ</t>
  </si>
  <si>
    <t>КАРАНДАШИ ЦВЕТНЫЕ</t>
  </si>
  <si>
    <t>СТЕРЖНИ К МЕХ.КАРАНДАШАМ И ЦИРКУЛЯМ</t>
  </si>
  <si>
    <t>ФОТОБУМАГА</t>
  </si>
  <si>
    <t>ЦВЕТНАЯ БУМАГА, КАРТОН; ПАПКИ ДЛЯ ЧЕРЧЕНИЯ</t>
  </si>
  <si>
    <t>ПОЛИГРАФИЯ</t>
  </si>
  <si>
    <t>ЦЕННИКИ, ЭТИКЕТКИ</t>
  </si>
  <si>
    <t>АЛЬБОМЫ ДЛЯ РИСОВАНИЯ, ТЕТРАДИ ДЛЯ НОТ</t>
  </si>
  <si>
    <t>БЛОКИ БУМАГИ ДЛЯ ЗАПИСЕЙ</t>
  </si>
  <si>
    <t>БЛОКИ БУМАГИ ДЛЯ ЗАМЕТОК С КЛЕЙКИМ СЛОЕМ</t>
  </si>
  <si>
    <t>БЛОКИ БУМАГИ ДЛЯ ФЛИПЧАРТОВ</t>
  </si>
  <si>
    <t>БЛОКНОТЫ НА ПРУЖИНЕ СВЕРХУ А7,А6,А5,А4</t>
  </si>
  <si>
    <t>ЗАПИСНЫЕ КНИГИ НА ПРУЖИНЕ СБОКУ А7, А6, А5</t>
  </si>
  <si>
    <t>ЗАПИСНЫЕ КНИГИ А5</t>
  </si>
  <si>
    <t>АЛФАВИТНЫЕ ЗАПИСНЫЕ КНИГИ</t>
  </si>
  <si>
    <t>КНИГИ УЧЕТА,КАНЦЕЛЯРСКИЕ КНИГИ А4</t>
  </si>
  <si>
    <t>ТЕТРАДИ</t>
  </si>
  <si>
    <t>ПАПКИ И СКОРОСШИВАТЕЛИ ИЗ КАРТОНА</t>
  </si>
  <si>
    <t>ИНДЕКСЫ-РАЗДЕЛИТЕЛИ В РЕГИСТРАТОРЫ</t>
  </si>
  <si>
    <t>ВИЗИТНИЦЫ, ФУТЛЯРЫ ДЛЯ ВИЗИТОК</t>
  </si>
  <si>
    <t>ФАЙЛЫ ДЛЯ ДОКУМЕНТОВ, ВИЗИТОК, CD</t>
  </si>
  <si>
    <t>ОБЛОЖКИ ДЛЯ ДОКУМЕНТОВ, ТЕТРАДЕЙ, КНИГ</t>
  </si>
  <si>
    <t>СКОРОСШИВАТЕЛИ ПЛАСТИКОВЫЕ</t>
  </si>
  <si>
    <t>ПАПКИ, БОКСЫ ПЛАСТИКОВЫЕ НА КНОПКАХ, ЛИПУЧКАХ, МОЛНИИ</t>
  </si>
  <si>
    <t>ПАПКА С ФАЙЛАМИ</t>
  </si>
  <si>
    <t>ПАПКИ С ПРИЖИМОМ, КЛИПОМ, СКОРОСШИВАТЕЛЕМ</t>
  </si>
  <si>
    <t>ПАПКИ МНОГОФУНКЦИОНАЛЬНЫЕ</t>
  </si>
  <si>
    <t>ПОРТФЕЛИ ПЛАСТИКОВЫЕ</t>
  </si>
  <si>
    <t>КЛИПБОРДЫ, КЛИПБОРД-ПАПКИ</t>
  </si>
  <si>
    <t>ПАПКИ-УГОЛОК</t>
  </si>
  <si>
    <t>ПАПКИ, БОКСЫ ПЛАСТИКОВЫЕ НА РЕЗИНКАХ</t>
  </si>
  <si>
    <t>НОЖНИЦЫ</t>
  </si>
  <si>
    <t>ТОЧИЛКИ ДЛЯ КАРАНДАШЕЙ</t>
  </si>
  <si>
    <t>ЛУПЫ</t>
  </si>
  <si>
    <t>НОЖИ, ЛЕЗВИЯ К НОЖАМ</t>
  </si>
  <si>
    <t>СТЕПЛЕРЫ №10</t>
  </si>
  <si>
    <t>СТЕПЛЕРЫ №24,26</t>
  </si>
  <si>
    <t>ДЫРОКОЛЫ</t>
  </si>
  <si>
    <t>ДЕСТЕПЛЕР</t>
  </si>
  <si>
    <t>КЛЕЙ-КАРАНДАШ, КЛЕЙ-ЛЕНТА</t>
  </si>
  <si>
    <t>КЛЕЙ ЖИДКИЙ</t>
  </si>
  <si>
    <t>КНОПКИ, БУЛАВКИ КАНЦЕЛЯРСКИЕ</t>
  </si>
  <si>
    <t>СКРЕПКИ</t>
  </si>
  <si>
    <t>БИНДЕРЫ ДЛЯ БУМАГИ</t>
  </si>
  <si>
    <t>ИДЕНТИФИКАТОРЫ</t>
  </si>
  <si>
    <t>ОФИСНЫЕ МЕЛОЧИ, ПРОЧЕЕ</t>
  </si>
  <si>
    <t>КАНЦЕЛЯРСКИЙ СКОТЧ</t>
  </si>
  <si>
    <t>УПАКОВОЧНЫЙ СКОТЧ</t>
  </si>
  <si>
    <t>ПРИСПОСОБЛЕНИЕ ДЛЯ ИСПОЛЬЗОВАНИЯ СКОТЧА</t>
  </si>
  <si>
    <t>ОСНАСТКИ ДЛЯ КРУГЛЫХ ПЕЧАТЕЙ</t>
  </si>
  <si>
    <t>ОСНАСТКИ ДЛЯ ПРЯМОУГОЛЬНЫХ ШТАМПОВ</t>
  </si>
  <si>
    <t>ПОДУШКИ СМЕННЫЕ</t>
  </si>
  <si>
    <t>ПОДУШКИ ШТЕМПЕЛЬНЫЕ</t>
  </si>
  <si>
    <t>КРАСКА ШТЕМПЕЛЬНАЯ</t>
  </si>
  <si>
    <t>ДАТЕРЫ</t>
  </si>
  <si>
    <t>НУМЕРАТОРЫ, ШТАМПЫ С ТЕРМИНАМИ</t>
  </si>
  <si>
    <t>УНИЧТОЖИТЕЛИ</t>
  </si>
  <si>
    <t>РЕЗАКИ</t>
  </si>
  <si>
    <t>ЛАМИНАТОРЫ</t>
  </si>
  <si>
    <t>КОРЗИНА ДЛЯ МУСОРА, БУМАГ</t>
  </si>
  <si>
    <t>КЭШ-БОКСЫ</t>
  </si>
  <si>
    <t>КАЛЬКУЛЯТОРЫ</t>
  </si>
  <si>
    <t>ЦИРКУЛИ</t>
  </si>
  <si>
    <t>РАПИДОГРАФЫ</t>
  </si>
  <si>
    <t>ТУБУСЫ</t>
  </si>
  <si>
    <t>ЛИНЕЙКИ</t>
  </si>
  <si>
    <t>УГОЛЬНИКИ, ТРАНСПОРТИРЫ</t>
  </si>
  <si>
    <t>ЛЕКАЛА ТРАФАРЕТЫ</t>
  </si>
  <si>
    <t>ГОТОВАЛЬНИ</t>
  </si>
  <si>
    <t>КРАСКИ ГУАШЕВЫЕ</t>
  </si>
  <si>
    <t>КРАСКИ АКВАРЕЛЬНЫЕ</t>
  </si>
  <si>
    <t>МЕЛ</t>
  </si>
  <si>
    <t>ПЛАСТИЛИН</t>
  </si>
  <si>
    <t>ШКОЛЬНЫЕ ПРИНАДЛЕЖНОСТИ ИЗ ПЛАСТИКА</t>
  </si>
  <si>
    <t>ДОСКИ СУХОСТИРАЕМЫ</t>
  </si>
  <si>
    <t>ДОСКИ ПРОБКОВЫЕ И ТЕКСТИЛЬНЫЕ</t>
  </si>
  <si>
    <t>АКСЕССУАРЫ ДЛЯ ПРЕЗЕНТАЦИОННОГО ОБОРУДОВАНИЯ</t>
  </si>
  <si>
    <t>АКСЕССУАРЫ ДЛЯ ДЕТСКОГО ТВОРЧЕСТВА</t>
  </si>
  <si>
    <t>БРОЩЮРОВЩИКИ</t>
  </si>
  <si>
    <t>СКОБЫ ДЛЯ СТЕПЛЕРОВ, РАСШИВАТЕЛИ СКОБ</t>
  </si>
  <si>
    <t>ДНЕВНИКИ УЧЕНИЧЕСКИЕ</t>
  </si>
  <si>
    <t>/Календарь перекидной (офсет 60г/м2)</t>
  </si>
  <si>
    <t xml:space="preserve">Цена с НДС 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</si>
</sst>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mm/yy"/>
    <numFmt numFmtId="166" formatCode="0.0000"/>
  </numFmts>
  <fonts count="78">
    <font>
      <sz val="10"/>
      <name val="Arial"/>
      <family val="2"/>
      <charset val="204"/>
    </font>
    <font>
      <sz val="10"/>
      <name val="Arial Cyr"/>
      <family val="2"/>
      <charset val="204"/>
    </font>
    <font>
      <b/>
      <i/>
      <u/>
      <sz val="12"/>
      <name val="Lucida Sans Unicode"/>
      <family val="2"/>
      <charset val="204"/>
    </font>
    <font>
      <b/>
      <i/>
      <u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3"/>
      <name val="Arial"/>
      <family val="2"/>
      <charset val="204"/>
    </font>
    <font>
      <b/>
      <sz val="10"/>
      <name val="Lucida Sans Unicode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14"/>
      <name val="Arial"/>
      <family val="2"/>
      <charset val="204"/>
    </font>
    <font>
      <b/>
      <i/>
      <u/>
      <sz val="14"/>
      <name val="Arial Cyr"/>
      <family val="2"/>
      <charset val="204"/>
    </font>
    <font>
      <b/>
      <i/>
      <sz val="12"/>
      <name val="Arial Cyr"/>
      <family val="2"/>
      <charset val="204"/>
    </font>
    <font>
      <i/>
      <sz val="9"/>
      <name val="Arial Cyr"/>
      <family val="2"/>
      <charset val="204"/>
    </font>
    <font>
      <sz val="9"/>
      <name val="Arial Cyr"/>
      <family val="2"/>
      <charset val="204"/>
    </font>
    <font>
      <b/>
      <i/>
      <sz val="11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36"/>
      <name val="Arial Cyr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9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8"/>
      <color indexed="18"/>
      <name val="Arial Cyr"/>
      <charset val="204"/>
    </font>
    <font>
      <sz val="8"/>
      <name val="Arial Cyr"/>
      <charset val="204"/>
    </font>
    <font>
      <i/>
      <sz val="8"/>
      <color indexed="12"/>
      <name val="Arial Cyr"/>
      <charset val="204"/>
    </font>
    <font>
      <sz val="8"/>
      <color indexed="8"/>
      <name val="Arial Cyr"/>
      <charset val="204"/>
    </font>
    <font>
      <i/>
      <sz val="8"/>
      <name val="Arial Cyr"/>
      <charset val="204"/>
    </font>
    <font>
      <b/>
      <i/>
      <sz val="8"/>
      <color indexed="12"/>
      <name val="Arial Cyr"/>
      <charset val="204"/>
    </font>
    <font>
      <i/>
      <sz val="8"/>
      <color indexed="8"/>
      <name val="Arial Cyr"/>
      <charset val="204"/>
    </font>
    <font>
      <sz val="10"/>
      <color indexed="8"/>
      <name val="Arial"/>
      <family val="2"/>
      <charset val="204"/>
    </font>
    <font>
      <i/>
      <sz val="8"/>
      <color indexed="18"/>
      <name val="Arial Cyr"/>
      <charset val="204"/>
    </font>
    <font>
      <sz val="10"/>
      <name val="Arial"/>
      <family val="2"/>
      <charset val="204"/>
    </font>
    <font>
      <b/>
      <i/>
      <sz val="36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u/>
      <sz val="10"/>
      <name val="Lucida Sans Unicode"/>
      <family val="2"/>
      <charset val="204"/>
    </font>
    <font>
      <b/>
      <sz val="10"/>
      <color indexed="8"/>
      <name val="Arial Cyr"/>
      <charset val="204"/>
    </font>
    <font>
      <b/>
      <sz val="10"/>
      <name val="Arial Cyr"/>
      <charset val="204"/>
    </font>
    <font>
      <b/>
      <i/>
      <sz val="10"/>
      <color indexed="18"/>
      <name val="Arial Cyr"/>
      <charset val="204"/>
    </font>
    <font>
      <b/>
      <i/>
      <sz val="10"/>
      <name val="Arial Cyr"/>
      <charset val="204"/>
    </font>
    <font>
      <b/>
      <i/>
      <sz val="10"/>
      <color indexed="12"/>
      <name val="Arial Cyr"/>
      <charset val="204"/>
    </font>
    <font>
      <b/>
      <sz val="16"/>
      <color indexed="57"/>
      <name val="Lucida Sans Unicode"/>
      <family val="2"/>
      <charset val="204"/>
    </font>
    <font>
      <b/>
      <sz val="10"/>
      <color indexed="57"/>
      <name val="Lucida Sans Unicode"/>
      <family val="2"/>
      <charset val="204"/>
    </font>
    <font>
      <b/>
      <sz val="14"/>
      <name val="Lucida Sans Unicode"/>
      <family val="2"/>
      <charset val="204"/>
    </font>
    <font>
      <b/>
      <u/>
      <sz val="10"/>
      <color theme="4" tint="-0.249977111117893"/>
      <name val="Arial"/>
      <family val="2"/>
      <charset val="204"/>
    </font>
    <font>
      <b/>
      <u/>
      <sz val="12"/>
      <color theme="4" tint="-0.249977111117893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theme="6" tint="0.59999389629810485"/>
      <name val="Arial"/>
      <family val="2"/>
      <charset val="204"/>
    </font>
    <font>
      <sz val="8"/>
      <color theme="6" tint="0.59999389629810485"/>
      <name val="Arial"/>
      <family val="2"/>
      <charset val="204"/>
    </font>
    <font>
      <b/>
      <i/>
      <sz val="8"/>
      <color theme="6" tint="0.59999389629810485"/>
      <name val="Arial Cyr"/>
      <charset val="204"/>
    </font>
    <font>
      <b/>
      <sz val="10"/>
      <color theme="6" tint="0.59999389629810485"/>
      <name val="Arial"/>
      <family val="2"/>
      <charset val="204"/>
    </font>
    <font>
      <b/>
      <sz val="8"/>
      <color theme="6" tint="0.59999389629810485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b/>
      <i/>
      <u/>
      <sz val="26"/>
      <color theme="6" tint="-0.249977111117893"/>
      <name val="Castellar"/>
      <family val="1"/>
    </font>
    <font>
      <b/>
      <u/>
      <sz val="12"/>
      <color theme="6" tint="-0.499984740745262"/>
      <name val="Arial"/>
      <family val="2"/>
      <charset val="204"/>
    </font>
    <font>
      <b/>
      <u/>
      <sz val="12"/>
      <color theme="6" tint="0.59999389629810485"/>
      <name val="Arial"/>
      <family val="2"/>
      <charset val="204"/>
    </font>
    <font>
      <b/>
      <sz val="12"/>
      <color theme="6" tint="0.59999389629810485"/>
      <name val="Lucida Sans Unicode"/>
      <family val="2"/>
      <charset val="204"/>
    </font>
    <font>
      <b/>
      <i/>
      <u/>
      <sz val="10"/>
      <color theme="6" tint="-0.499984740745262"/>
      <name val="Arial"/>
      <family val="2"/>
      <charset val="204"/>
    </font>
    <font>
      <b/>
      <u/>
      <sz val="12"/>
      <color theme="6" tint="0.59999389629810485"/>
      <name val="Lucida Sans Unicode"/>
      <family val="2"/>
      <charset val="204"/>
    </font>
    <font>
      <b/>
      <sz val="8"/>
      <color theme="6" tint="0.59999389629810485"/>
      <name val="Lucida Sans Unicode"/>
      <family val="2"/>
      <charset val="204"/>
    </font>
    <font>
      <b/>
      <sz val="12"/>
      <color theme="6" tint="-0.249977111117893"/>
      <name val="Arial"/>
      <family val="2"/>
      <charset val="204"/>
    </font>
    <font>
      <b/>
      <sz val="10"/>
      <color theme="6" tint="-0.249977111117893"/>
      <name val="Arial"/>
      <family val="2"/>
      <charset val="204"/>
    </font>
    <font>
      <i/>
      <sz val="12"/>
      <name val="Arial"/>
      <family val="2"/>
      <charset val="204"/>
    </font>
    <font>
      <b/>
      <sz val="16"/>
      <color theme="6" tint="-0.249977111117893"/>
      <name val="Lucida Sans Unicode"/>
      <family val="2"/>
      <charset val="204"/>
    </font>
    <font>
      <b/>
      <i/>
      <u/>
      <sz val="18"/>
      <color rgb="FFFF0000"/>
      <name val="Castellar"/>
      <family val="1"/>
    </font>
    <font>
      <i/>
      <u/>
      <sz val="18"/>
      <color theme="0"/>
      <name val="Castellar"/>
      <family val="1"/>
    </font>
    <font>
      <b/>
      <i/>
      <u/>
      <sz val="18"/>
      <color theme="0"/>
      <name val="Castellar"/>
      <family val="1"/>
    </font>
    <font>
      <b/>
      <sz val="16"/>
      <color theme="0" tint="-0.34998626667073579"/>
      <name val="Lucida Sans Unicode"/>
      <family val="2"/>
      <charset val="204"/>
    </font>
    <font>
      <b/>
      <u/>
      <sz val="10"/>
      <color theme="6" tint="-0.499984740745262"/>
      <name val="Arial"/>
      <family val="2"/>
      <charset val="204"/>
    </font>
    <font>
      <b/>
      <u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52" fillId="4" borderId="1">
      <alignment horizontal="center"/>
    </xf>
    <xf numFmtId="0" fontId="6" fillId="5" borderId="1">
      <alignment horizontal="center"/>
    </xf>
    <xf numFmtId="0" fontId="29" fillId="6" borderId="1">
      <alignment horizontal="center"/>
    </xf>
    <xf numFmtId="0" fontId="53" fillId="4" borderId="1">
      <alignment horizontal="center"/>
    </xf>
    <xf numFmtId="0" fontId="1" fillId="0" borderId="0"/>
    <xf numFmtId="0" fontId="54" fillId="0" borderId="0" applyNumberFormat="0" applyFill="0" applyBorder="0" applyAlignment="0" applyProtection="0"/>
  </cellStyleXfs>
  <cellXfs count="673">
    <xf numFmtId="0" fontId="0" fillId="0" borderId="0" xfId="0"/>
    <xf numFmtId="0" fontId="0" fillId="0" borderId="0" xfId="0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164" fontId="0" fillId="0" borderId="2" xfId="0" applyNumberFormat="1" applyFont="1" applyFill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0" fontId="10" fillId="0" borderId="0" xfId="0" applyFont="1"/>
    <xf numFmtId="164" fontId="11" fillId="0" borderId="3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164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2" fontId="11" fillId="0" borderId="0" xfId="0" applyNumberFormat="1" applyFont="1"/>
    <xf numFmtId="0" fontId="9" fillId="0" borderId="0" xfId="0" applyFont="1"/>
    <xf numFmtId="164" fontId="11" fillId="3" borderId="0" xfId="0" applyNumberFormat="1" applyFont="1" applyFill="1"/>
    <xf numFmtId="0" fontId="0" fillId="0" borderId="0" xfId="0" applyFont="1"/>
    <xf numFmtId="0" fontId="1" fillId="0" borderId="0" xfId="6"/>
    <xf numFmtId="0" fontId="15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0" fontId="1" fillId="0" borderId="0" xfId="6" applyAlignment="1"/>
    <xf numFmtId="0" fontId="17" fillId="0" borderId="0" xfId="6" applyFont="1" applyAlignment="1"/>
    <xf numFmtId="0" fontId="17" fillId="0" borderId="0" xfId="6" applyFont="1"/>
    <xf numFmtId="0" fontId="1" fillId="0" borderId="0" xfId="6" applyFont="1"/>
    <xf numFmtId="0" fontId="21" fillId="0" borderId="4" xfId="6" applyFont="1" applyBorder="1" applyAlignment="1">
      <alignment horizontal="center"/>
    </xf>
    <xf numFmtId="0" fontId="20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16" fillId="0" borderId="5" xfId="6" applyFont="1" applyBorder="1" applyAlignment="1">
      <alignment horizontal="center"/>
    </xf>
    <xf numFmtId="0" fontId="16" fillId="0" borderId="6" xfId="6" applyFont="1" applyBorder="1" applyAlignment="1">
      <alignment horizontal="center"/>
    </xf>
    <xf numFmtId="0" fontId="17" fillId="0" borderId="0" xfId="6" applyFont="1" applyBorder="1"/>
    <xf numFmtId="0" fontId="1" fillId="0" borderId="0" xfId="6" applyBorder="1"/>
    <xf numFmtId="0" fontId="21" fillId="0" borderId="0" xfId="6" applyFont="1" applyBorder="1"/>
    <xf numFmtId="0" fontId="17" fillId="0" borderId="0" xfId="6" applyFont="1" applyBorder="1" applyAlignment="1">
      <alignment horizontal="center"/>
    </xf>
    <xf numFmtId="0" fontId="16" fillId="0" borderId="7" xfId="6" applyFont="1" applyBorder="1" applyAlignment="1">
      <alignment horizontal="center"/>
    </xf>
    <xf numFmtId="0" fontId="16" fillId="0" borderId="4" xfId="6" applyFont="1" applyBorder="1" applyAlignment="1">
      <alignment horizontal="center"/>
    </xf>
    <xf numFmtId="0" fontId="20" fillId="0" borderId="0" xfId="6" applyFont="1" applyBorder="1"/>
    <xf numFmtId="0" fontId="20" fillId="0" borderId="8" xfId="6" applyFont="1" applyBorder="1"/>
    <xf numFmtId="0" fontId="21" fillId="0" borderId="7" xfId="6" applyFont="1" applyBorder="1"/>
    <xf numFmtId="0" fontId="20" fillId="0" borderId="9" xfId="6" applyFont="1" applyBorder="1"/>
    <xf numFmtId="0" fontId="21" fillId="0" borderId="5" xfId="6" applyFont="1" applyBorder="1"/>
    <xf numFmtId="0" fontId="21" fillId="0" borderId="0" xfId="6" applyFont="1"/>
    <xf numFmtId="0" fontId="1" fillId="0" borderId="0" xfId="6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/>
    <xf numFmtId="0" fontId="26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6" fillId="0" borderId="0" xfId="0" applyFont="1"/>
    <xf numFmtId="164" fontId="9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/>
    <xf numFmtId="164" fontId="12" fillId="0" borderId="0" xfId="0" applyNumberFormat="1" applyFont="1"/>
    <xf numFmtId="0" fontId="12" fillId="0" borderId="0" xfId="0" applyFont="1"/>
    <xf numFmtId="0" fontId="7" fillId="0" borderId="0" xfId="0" applyFont="1"/>
    <xf numFmtId="0" fontId="28" fillId="0" borderId="0" xfId="0" applyFont="1"/>
    <xf numFmtId="2" fontId="12" fillId="0" borderId="0" xfId="0" applyNumberFormat="1" applyFont="1"/>
    <xf numFmtId="164" fontId="12" fillId="0" borderId="3" xfId="0" applyNumberFormat="1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30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Border="1" applyAlignment="1">
      <alignment vertical="center"/>
    </xf>
    <xf numFmtId="164" fontId="0" fillId="0" borderId="2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49" fontId="32" fillId="2" borderId="11" xfId="0" applyNumberFormat="1" applyFont="1" applyFill="1" applyBorder="1" applyAlignment="1">
      <alignment vertical="center"/>
    </xf>
    <xf numFmtId="1" fontId="32" fillId="2" borderId="0" xfId="0" applyNumberFormat="1" applyFont="1" applyFill="1" applyBorder="1" applyAlignment="1">
      <alignment vertical="center"/>
    </xf>
    <xf numFmtId="2" fontId="32" fillId="2" borderId="0" xfId="0" applyNumberFormat="1" applyFont="1" applyFill="1" applyBorder="1" applyAlignment="1">
      <alignment vertical="center"/>
    </xf>
    <xf numFmtId="166" fontId="32" fillId="2" borderId="0" xfId="0" applyNumberFormat="1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vertical="center"/>
    </xf>
    <xf numFmtId="49" fontId="35" fillId="2" borderId="11" xfId="0" applyNumberFormat="1" applyFont="1" applyFill="1" applyBorder="1" applyAlignment="1">
      <alignment vertical="center"/>
    </xf>
    <xf numFmtId="49" fontId="35" fillId="2" borderId="0" xfId="0" applyNumberFormat="1" applyFont="1" applyFill="1" applyBorder="1" applyAlignment="1">
      <alignment vertical="center"/>
    </xf>
    <xf numFmtId="2" fontId="11" fillId="0" borderId="7" xfId="0" applyNumberFormat="1" applyFont="1" applyBorder="1"/>
    <xf numFmtId="2" fontId="11" fillId="0" borderId="1" xfId="0" applyNumberFormat="1" applyFont="1" applyBorder="1"/>
    <xf numFmtId="0" fontId="37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9" fillId="0" borderId="0" xfId="0" applyFont="1" applyAlignment="1">
      <alignment vertical="center"/>
    </xf>
    <xf numFmtId="164" fontId="0" fillId="0" borderId="0" xfId="0" applyNumberFormat="1" applyFont="1" applyFill="1" applyBorder="1" applyAlignment="1">
      <alignment horizontal="right"/>
    </xf>
    <xf numFmtId="2" fontId="11" fillId="0" borderId="0" xfId="0" applyNumberFormat="1" applyFont="1" applyBorder="1"/>
    <xf numFmtId="1" fontId="36" fillId="2" borderId="0" xfId="0" applyNumberFormat="1" applyFont="1" applyFill="1" applyBorder="1" applyAlignment="1">
      <alignment vertical="center"/>
    </xf>
    <xf numFmtId="2" fontId="36" fillId="2" borderId="0" xfId="0" applyNumberFormat="1" applyFont="1" applyFill="1" applyBorder="1" applyAlignment="1">
      <alignment vertical="center"/>
    </xf>
    <xf numFmtId="166" fontId="36" fillId="2" borderId="0" xfId="0" applyNumberFormat="1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49" fontId="33" fillId="2" borderId="12" xfId="0" applyNumberFormat="1" applyFont="1" applyFill="1" applyBorder="1" applyAlignment="1">
      <alignment vertical="center"/>
    </xf>
    <xf numFmtId="49" fontId="35" fillId="2" borderId="13" xfId="0" applyNumberFormat="1" applyFont="1" applyFill="1" applyBorder="1" applyAlignment="1">
      <alignment vertical="center"/>
    </xf>
    <xf numFmtId="49" fontId="32" fillId="2" borderId="13" xfId="0" applyNumberFormat="1" applyFont="1" applyFill="1" applyBorder="1" applyAlignment="1">
      <alignment vertical="center"/>
    </xf>
    <xf numFmtId="49" fontId="33" fillId="2" borderId="13" xfId="0" applyNumberFormat="1" applyFont="1" applyFill="1" applyBorder="1" applyAlignment="1">
      <alignment vertical="center"/>
    </xf>
    <xf numFmtId="2" fontId="12" fillId="0" borderId="7" xfId="0" applyNumberFormat="1" applyFont="1" applyBorder="1"/>
    <xf numFmtId="2" fontId="0" fillId="0" borderId="7" xfId="0" applyNumberFormat="1" applyFill="1" applyBorder="1"/>
    <xf numFmtId="2" fontId="0" fillId="0" borderId="7" xfId="0" applyNumberFormat="1" applyBorder="1"/>
    <xf numFmtId="49" fontId="35" fillId="2" borderId="12" xfId="0" applyNumberFormat="1" applyFont="1" applyFill="1" applyBorder="1" applyAlignment="1">
      <alignment vertical="center"/>
    </xf>
    <xf numFmtId="49" fontId="32" fillId="2" borderId="12" xfId="0" applyNumberFormat="1" applyFont="1" applyFill="1" applyBorder="1" applyAlignment="1">
      <alignment vertical="center"/>
    </xf>
    <xf numFmtId="2" fontId="11" fillId="0" borderId="7" xfId="0" applyNumberFormat="1" applyFont="1" applyFill="1" applyBorder="1"/>
    <xf numFmtId="2" fontId="11" fillId="0" borderId="5" xfId="0" applyNumberFormat="1" applyFont="1" applyBorder="1"/>
    <xf numFmtId="49" fontId="35" fillId="2" borderId="1" xfId="0" applyNumberFormat="1" applyFont="1" applyFill="1" applyBorder="1" applyAlignment="1">
      <alignment vertical="center"/>
    </xf>
    <xf numFmtId="0" fontId="7" fillId="0" borderId="1" xfId="0" applyFont="1" applyBorder="1"/>
    <xf numFmtId="0" fontId="7" fillId="2" borderId="1" xfId="0" applyFont="1" applyFill="1" applyBorder="1"/>
    <xf numFmtId="0" fontId="28" fillId="0" borderId="1" xfId="0" applyFont="1" applyBorder="1"/>
    <xf numFmtId="164" fontId="11" fillId="0" borderId="1" xfId="0" applyNumberFormat="1" applyFont="1" applyBorder="1"/>
    <xf numFmtId="0" fontId="11" fillId="0" borderId="1" xfId="0" applyFont="1" applyBorder="1"/>
    <xf numFmtId="49" fontId="35" fillId="2" borderId="15" xfId="0" applyNumberFormat="1" applyFont="1" applyFill="1" applyBorder="1" applyAlignment="1">
      <alignment vertical="center"/>
    </xf>
    <xf numFmtId="0" fontId="28" fillId="0" borderId="15" xfId="0" applyFont="1" applyBorder="1"/>
    <xf numFmtId="49" fontId="35" fillId="2" borderId="16" xfId="0" applyNumberFormat="1" applyFont="1" applyFill="1" applyBorder="1" applyAlignment="1">
      <alignment vertical="center"/>
    </xf>
    <xf numFmtId="0" fontId="28" fillId="0" borderId="16" xfId="0" applyFont="1" applyBorder="1"/>
    <xf numFmtId="2" fontId="11" fillId="0" borderId="3" xfId="0" applyNumberFormat="1" applyFont="1" applyBorder="1"/>
    <xf numFmtId="2" fontId="12" fillId="0" borderId="3" xfId="0" applyNumberFormat="1" applyFont="1" applyBorder="1"/>
    <xf numFmtId="2" fontId="11" fillId="0" borderId="17" xfId="0" applyNumberFormat="1" applyFont="1" applyBorder="1"/>
    <xf numFmtId="2" fontId="11" fillId="0" borderId="3" xfId="0" applyNumberFormat="1" applyFont="1" applyBorder="1" applyAlignment="1">
      <alignment horizontal="right"/>
    </xf>
    <xf numFmtId="49" fontId="32" fillId="2" borderId="18" xfId="0" applyNumberFormat="1" applyFont="1" applyFill="1" applyBorder="1" applyAlignment="1">
      <alignment vertical="center"/>
    </xf>
    <xf numFmtId="49" fontId="33" fillId="2" borderId="18" xfId="0" applyNumberFormat="1" applyFont="1" applyFill="1" applyBorder="1" applyAlignment="1">
      <alignment vertical="center"/>
    </xf>
    <xf numFmtId="2" fontId="11" fillId="0" borderId="2" xfId="0" applyNumberFormat="1" applyFont="1" applyBorder="1"/>
    <xf numFmtId="2" fontId="11" fillId="0" borderId="16" xfId="0" applyNumberFormat="1" applyFont="1" applyBorder="1"/>
    <xf numFmtId="2" fontId="11" fillId="0" borderId="3" xfId="0" applyNumberFormat="1" applyFont="1" applyFill="1" applyBorder="1"/>
    <xf numFmtId="49" fontId="33" fillId="2" borderId="16" xfId="0" applyNumberFormat="1" applyFont="1" applyFill="1" applyBorder="1" applyAlignment="1">
      <alignment horizontal="center" vertical="center"/>
    </xf>
    <xf numFmtId="49" fontId="31" fillId="0" borderId="1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28" fillId="0" borderId="0" xfId="0" applyFont="1" applyBorder="1"/>
    <xf numFmtId="0" fontId="28" fillId="7" borderId="0" xfId="0" applyFont="1" applyFill="1"/>
    <xf numFmtId="0" fontId="55" fillId="0" borderId="0" xfId="0" applyFont="1" applyAlignment="1">
      <alignment horizontal="center" vertical="center"/>
    </xf>
    <xf numFmtId="2" fontId="56" fillId="0" borderId="7" xfId="0" applyNumberFormat="1" applyFont="1" applyBorder="1" applyAlignment="1">
      <alignment horizontal="center" vertical="center"/>
    </xf>
    <xf numFmtId="164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2" fontId="56" fillId="0" borderId="0" xfId="0" applyNumberFormat="1" applyFont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64" fontId="56" fillId="0" borderId="1" xfId="0" applyNumberFormat="1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49" fontId="57" fillId="2" borderId="11" xfId="0" applyNumberFormat="1" applyFont="1" applyFill="1" applyBorder="1" applyAlignment="1">
      <alignment horizontal="center" vertical="center"/>
    </xf>
    <xf numFmtId="49" fontId="57" fillId="2" borderId="12" xfId="0" applyNumberFormat="1" applyFont="1" applyFill="1" applyBorder="1" applyAlignment="1">
      <alignment horizontal="center" vertical="center"/>
    </xf>
    <xf numFmtId="49" fontId="57" fillId="2" borderId="13" xfId="0" applyNumberFormat="1" applyFont="1" applyFill="1" applyBorder="1" applyAlignment="1">
      <alignment horizontal="center" vertical="center"/>
    </xf>
    <xf numFmtId="49" fontId="57" fillId="2" borderId="0" xfId="0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2" fontId="59" fillId="0" borderId="7" xfId="0" applyNumberFormat="1" applyFont="1" applyBorder="1" applyAlignment="1">
      <alignment horizontal="center" vertical="center"/>
    </xf>
    <xf numFmtId="2" fontId="59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2" fontId="56" fillId="0" borderId="0" xfId="0" applyNumberFormat="1" applyFont="1" applyBorder="1" applyAlignment="1">
      <alignment horizontal="center" vertical="center"/>
    </xf>
    <xf numFmtId="164" fontId="56" fillId="0" borderId="0" xfId="0" applyNumberFormat="1" applyFont="1" applyFill="1" applyBorder="1" applyAlignment="1">
      <alignment horizontal="center" vertical="center"/>
    </xf>
    <xf numFmtId="164" fontId="56" fillId="0" borderId="0" xfId="0" applyNumberFormat="1" applyFont="1" applyBorder="1" applyAlignment="1">
      <alignment horizontal="center" vertical="center"/>
    </xf>
    <xf numFmtId="49" fontId="34" fillId="2" borderId="16" xfId="0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/>
    <xf numFmtId="2" fontId="11" fillId="0" borderId="7" xfId="0" applyNumberFormat="1" applyFont="1" applyBorder="1" applyAlignment="1">
      <alignment wrapText="1"/>
    </xf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49" fontId="11" fillId="4" borderId="16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2" fontId="56" fillId="0" borderId="22" xfId="0" applyNumberFormat="1" applyFont="1" applyBorder="1" applyAlignment="1">
      <alignment horizontal="center" vertical="center"/>
    </xf>
    <xf numFmtId="2" fontId="11" fillId="0" borderId="23" xfId="0" applyNumberFormat="1" applyFont="1" applyBorder="1"/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0" borderId="26" xfId="0" applyNumberFormat="1" applyFont="1" applyBorder="1"/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2" fontId="11" fillId="0" borderId="29" xfId="0" applyNumberFormat="1" applyFont="1" applyBorder="1"/>
    <xf numFmtId="2" fontId="60" fillId="8" borderId="7" xfId="0" applyNumberFormat="1" applyFont="1" applyFill="1" applyBorder="1"/>
    <xf numFmtId="0" fontId="60" fillId="8" borderId="0" xfId="0" applyFont="1" applyFill="1"/>
    <xf numFmtId="2" fontId="60" fillId="8" borderId="0" xfId="0" applyNumberFormat="1" applyFont="1" applyFill="1"/>
    <xf numFmtId="2" fontId="12" fillId="0" borderId="26" xfId="0" applyNumberFormat="1" applyFont="1" applyBorder="1"/>
    <xf numFmtId="49" fontId="11" fillId="0" borderId="28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2" fontId="12" fillId="0" borderId="17" xfId="0" applyNumberFormat="1" applyFont="1" applyBorder="1"/>
    <xf numFmtId="0" fontId="11" fillId="0" borderId="32" xfId="0" applyFont="1" applyBorder="1" applyAlignment="1">
      <alignment horizontal="center" vertical="center"/>
    </xf>
    <xf numFmtId="2" fontId="12" fillId="0" borderId="0" xfId="0" applyNumberFormat="1" applyFont="1" applyBorder="1"/>
    <xf numFmtId="0" fontId="11" fillId="0" borderId="2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2" fontId="11" fillId="0" borderId="36" xfId="0" applyNumberFormat="1" applyFont="1" applyBorder="1"/>
    <xf numFmtId="0" fontId="11" fillId="0" borderId="41" xfId="0" applyFont="1" applyBorder="1" applyAlignment="1">
      <alignment horizontal="center" vertical="center"/>
    </xf>
    <xf numFmtId="49" fontId="41" fillId="2" borderId="42" xfId="0" applyNumberFormat="1" applyFont="1" applyFill="1" applyBorder="1" applyAlignment="1">
      <alignment horizontal="center" vertical="center"/>
    </xf>
    <xf numFmtId="2" fontId="11" fillId="0" borderId="42" xfId="0" applyNumberFormat="1" applyFont="1" applyBorder="1"/>
    <xf numFmtId="49" fontId="11" fillId="0" borderId="42" xfId="0" applyNumberFormat="1" applyFont="1" applyBorder="1" applyAlignment="1">
      <alignment horizontal="center" vertical="center"/>
    </xf>
    <xf numFmtId="0" fontId="60" fillId="4" borderId="0" xfId="0" applyFont="1" applyFill="1"/>
    <xf numFmtId="0" fontId="0" fillId="4" borderId="0" xfId="0" applyFill="1"/>
    <xf numFmtId="49" fontId="11" fillId="0" borderId="19" xfId="0" applyNumberFormat="1" applyFont="1" applyBorder="1" applyAlignment="1">
      <alignment horizontal="center" vertical="center"/>
    </xf>
    <xf numFmtId="49" fontId="33" fillId="2" borderId="28" xfId="0" applyNumberFormat="1" applyFont="1" applyFill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2" fontId="12" fillId="0" borderId="2" xfId="0" applyNumberFormat="1" applyFont="1" applyBorder="1"/>
    <xf numFmtId="2" fontId="12" fillId="0" borderId="29" xfId="0" applyNumberFormat="1" applyFont="1" applyBorder="1"/>
    <xf numFmtId="49" fontId="33" fillId="2" borderId="31" xfId="0" applyNumberFormat="1" applyFont="1" applyFill="1" applyBorder="1" applyAlignment="1">
      <alignment horizontal="center" vertical="center"/>
    </xf>
    <xf numFmtId="49" fontId="33" fillId="2" borderId="19" xfId="0" applyNumberFormat="1" applyFont="1" applyFill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49" fontId="33" fillId="2" borderId="25" xfId="0" applyNumberFormat="1" applyFont="1" applyFill="1" applyBorder="1" applyAlignment="1">
      <alignment horizontal="center" vertical="center"/>
    </xf>
    <xf numFmtId="49" fontId="33" fillId="2" borderId="3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33" fillId="2" borderId="1" xfId="0" applyNumberFormat="1" applyFont="1" applyFill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49" fontId="41" fillId="2" borderId="42" xfId="0" applyNumberFormat="1" applyFont="1" applyFill="1" applyBorder="1" applyAlignment="1">
      <alignment vertical="center" wrapText="1"/>
    </xf>
    <xf numFmtId="49" fontId="33" fillId="2" borderId="36" xfId="0" applyNumberFormat="1" applyFont="1" applyFill="1" applyBorder="1" applyAlignment="1">
      <alignment vertical="center" wrapText="1"/>
    </xf>
    <xf numFmtId="49" fontId="33" fillId="2" borderId="38" xfId="0" applyNumberFormat="1" applyFont="1" applyFill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49" fontId="33" fillId="2" borderId="40" xfId="0" applyNumberFormat="1" applyFont="1" applyFill="1" applyBorder="1" applyAlignment="1">
      <alignment vertical="center" wrapText="1"/>
    </xf>
    <xf numFmtId="49" fontId="33" fillId="2" borderId="44" xfId="0" applyNumberFormat="1" applyFont="1" applyFill="1" applyBorder="1" applyAlignment="1">
      <alignment vertical="center" wrapText="1"/>
    </xf>
    <xf numFmtId="49" fontId="33" fillId="2" borderId="42" xfId="0" applyNumberFormat="1" applyFont="1" applyFill="1" applyBorder="1" applyAlignment="1">
      <alignment vertical="center" wrapText="1"/>
    </xf>
    <xf numFmtId="49" fontId="31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8" fillId="0" borderId="0" xfId="0" applyFont="1" applyBorder="1" applyAlignment="1">
      <alignment horizontal="right" vertical="center"/>
    </xf>
    <xf numFmtId="2" fontId="11" fillId="0" borderId="45" xfId="0" applyNumberFormat="1" applyFont="1" applyBorder="1" applyAlignment="1">
      <alignment horizontal="right" vertical="center"/>
    </xf>
    <xf numFmtId="2" fontId="11" fillId="0" borderId="46" xfId="0" applyNumberFormat="1" applyFont="1" applyBorder="1" applyAlignment="1">
      <alignment horizontal="right" vertical="center"/>
    </xf>
    <xf numFmtId="2" fontId="11" fillId="4" borderId="46" xfId="0" applyNumberFormat="1" applyFont="1" applyFill="1" applyBorder="1" applyAlignment="1">
      <alignment horizontal="right" vertical="center"/>
    </xf>
    <xf numFmtId="2" fontId="11" fillId="0" borderId="47" xfId="0" applyNumberFormat="1" applyFont="1" applyBorder="1" applyAlignment="1">
      <alignment horizontal="right" vertical="center"/>
    </xf>
    <xf numFmtId="2" fontId="11" fillId="0" borderId="48" xfId="0" applyNumberFormat="1" applyFont="1" applyBorder="1" applyAlignment="1">
      <alignment horizontal="right" vertical="center"/>
    </xf>
    <xf numFmtId="2" fontId="12" fillId="0" borderId="50" xfId="0" applyNumberFormat="1" applyFont="1" applyBorder="1" applyAlignment="1">
      <alignment horizontal="right" vertical="center"/>
    </xf>
    <xf numFmtId="2" fontId="11" fillId="0" borderId="50" xfId="0" applyNumberFormat="1" applyFont="1" applyBorder="1" applyAlignment="1">
      <alignment horizontal="right" vertical="center"/>
    </xf>
    <xf numFmtId="2" fontId="11" fillId="0" borderId="49" xfId="0" applyNumberFormat="1" applyFont="1" applyBorder="1" applyAlignment="1">
      <alignment horizontal="right" vertical="center"/>
    </xf>
    <xf numFmtId="2" fontId="11" fillId="0" borderId="51" xfId="0" applyNumberFormat="1" applyFont="1" applyBorder="1" applyAlignment="1">
      <alignment horizontal="right" vertical="center"/>
    </xf>
    <xf numFmtId="0" fontId="28" fillId="0" borderId="40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11" fillId="0" borderId="19" xfId="0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horizontal="right"/>
    </xf>
    <xf numFmtId="49" fontId="12" fillId="0" borderId="3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31" fillId="0" borderId="38" xfId="0" applyNumberFormat="1" applyFont="1" applyBorder="1" applyAlignment="1">
      <alignment vertical="center" wrapText="1"/>
    </xf>
    <xf numFmtId="49" fontId="31" fillId="0" borderId="42" xfId="0" applyNumberFormat="1" applyFont="1" applyBorder="1" applyAlignment="1">
      <alignment vertical="center" wrapText="1"/>
    </xf>
    <xf numFmtId="0" fontId="11" fillId="0" borderId="0" xfId="0" applyFont="1" applyBorder="1"/>
    <xf numFmtId="2" fontId="11" fillId="0" borderId="49" xfId="0" applyNumberFormat="1" applyFont="1" applyFill="1" applyBorder="1" applyAlignment="1">
      <alignment horizontal="right" vertical="center"/>
    </xf>
    <xf numFmtId="0" fontId="11" fillId="0" borderId="31" xfId="0" applyFont="1" applyFill="1" applyBorder="1" applyAlignment="1">
      <alignment horizontal="center" vertical="center"/>
    </xf>
    <xf numFmtId="2" fontId="11" fillId="0" borderId="17" xfId="0" applyNumberFormat="1" applyFont="1" applyBorder="1" applyAlignment="1">
      <alignment horizontal="right"/>
    </xf>
    <xf numFmtId="49" fontId="31" fillId="0" borderId="40" xfId="0" applyNumberFormat="1" applyFont="1" applyBorder="1" applyAlignment="1">
      <alignment vertical="center" wrapText="1"/>
    </xf>
    <xf numFmtId="49" fontId="31" fillId="0" borderId="19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0" fontId="11" fillId="0" borderId="40" xfId="0" applyFont="1" applyFill="1" applyBorder="1" applyAlignment="1">
      <alignment vertical="center" wrapText="1"/>
    </xf>
    <xf numFmtId="49" fontId="31" fillId="0" borderId="36" xfId="0" applyNumberFormat="1" applyFont="1" applyBorder="1" applyAlignment="1">
      <alignment vertical="center" wrapText="1"/>
    </xf>
    <xf numFmtId="2" fontId="11" fillId="0" borderId="29" xfId="0" applyNumberFormat="1" applyFont="1" applyBorder="1" applyAlignment="1">
      <alignment horizontal="right"/>
    </xf>
    <xf numFmtId="165" fontId="11" fillId="0" borderId="19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right"/>
    </xf>
    <xf numFmtId="2" fontId="11" fillId="0" borderId="2" xfId="0" applyNumberFormat="1" applyFont="1" applyFill="1" applyBorder="1"/>
    <xf numFmtId="0" fontId="11" fillId="0" borderId="31" xfId="0" applyNumberFormat="1" applyFont="1" applyBorder="1" applyAlignment="1">
      <alignment horizontal="center" vertical="center"/>
    </xf>
    <xf numFmtId="0" fontId="11" fillId="0" borderId="38" xfId="0" applyFont="1" applyFill="1" applyBorder="1" applyAlignment="1">
      <alignment vertical="center" wrapText="1"/>
    </xf>
    <xf numFmtId="0" fontId="0" fillId="0" borderId="52" xfId="0" applyBorder="1"/>
    <xf numFmtId="0" fontId="0" fillId="0" borderId="20" xfId="0" applyBorder="1"/>
    <xf numFmtId="0" fontId="28" fillId="0" borderId="20" xfId="0" applyFont="1" applyBorder="1"/>
    <xf numFmtId="0" fontId="7" fillId="0" borderId="20" xfId="0" applyFont="1" applyBorder="1"/>
    <xf numFmtId="2" fontId="11" fillId="0" borderId="46" xfId="0" applyNumberFormat="1" applyFont="1" applyFill="1" applyBorder="1" applyAlignment="1">
      <alignment horizontal="right" vertical="center"/>
    </xf>
    <xf numFmtId="0" fontId="55" fillId="0" borderId="20" xfId="0" applyFont="1" applyBorder="1" applyAlignment="1">
      <alignment horizontal="center" vertical="center"/>
    </xf>
    <xf numFmtId="49" fontId="30" fillId="0" borderId="53" xfId="0" applyNumberFormat="1" applyFont="1" applyBorder="1" applyAlignment="1">
      <alignment vertical="center"/>
    </xf>
    <xf numFmtId="0" fontId="0" fillId="0" borderId="54" xfId="0" applyBorder="1"/>
    <xf numFmtId="49" fontId="11" fillId="0" borderId="32" xfId="0" applyNumberFormat="1" applyFont="1" applyBorder="1" applyAlignment="1">
      <alignment horizontal="center" vertical="center"/>
    </xf>
    <xf numFmtId="49" fontId="36" fillId="2" borderId="31" xfId="0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49" fontId="34" fillId="2" borderId="46" xfId="0" applyNumberFormat="1" applyFont="1" applyFill="1" applyBorder="1" applyAlignment="1">
      <alignment horizontal="right" vertical="center"/>
    </xf>
    <xf numFmtId="49" fontId="35" fillId="2" borderId="55" xfId="0" applyNumberFormat="1" applyFont="1" applyFill="1" applyBorder="1" applyAlignment="1">
      <alignment vertical="center"/>
    </xf>
    <xf numFmtId="49" fontId="35" fillId="2" borderId="57" xfId="0" applyNumberFormat="1" applyFont="1" applyFill="1" applyBorder="1" applyAlignment="1">
      <alignment vertical="center"/>
    </xf>
    <xf numFmtId="49" fontId="36" fillId="2" borderId="20" xfId="0" applyNumberFormat="1" applyFont="1" applyFill="1" applyBorder="1" applyAlignment="1">
      <alignment vertical="center"/>
    </xf>
    <xf numFmtId="49" fontId="32" fillId="2" borderId="20" xfId="0" applyNumberFormat="1" applyFont="1" applyFill="1" applyBorder="1" applyAlignment="1">
      <alignment vertical="center"/>
    </xf>
    <xf numFmtId="49" fontId="34" fillId="2" borderId="49" xfId="0" applyNumberFormat="1" applyFont="1" applyFill="1" applyBorder="1" applyAlignment="1">
      <alignment horizontal="right" vertical="center"/>
    </xf>
    <xf numFmtId="0" fontId="11" fillId="0" borderId="54" xfId="0" applyFont="1" applyBorder="1" applyAlignment="1">
      <alignment horizontal="center" vertical="center"/>
    </xf>
    <xf numFmtId="49" fontId="33" fillId="2" borderId="58" xfId="0" applyNumberFormat="1" applyFont="1" applyFill="1" applyBorder="1" applyAlignment="1">
      <alignment vertical="center" wrapText="1"/>
    </xf>
    <xf numFmtId="49" fontId="33" fillId="2" borderId="59" xfId="0" applyNumberFormat="1" applyFont="1" applyFill="1" applyBorder="1" applyAlignment="1">
      <alignment horizontal="center" vertical="center"/>
    </xf>
    <xf numFmtId="2" fontId="11" fillId="0" borderId="60" xfId="0" applyNumberFormat="1" applyFont="1" applyBorder="1"/>
    <xf numFmtId="0" fontId="11" fillId="4" borderId="27" xfId="0" applyFont="1" applyFill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right" vertical="center"/>
    </xf>
    <xf numFmtId="49" fontId="12" fillId="0" borderId="59" xfId="0" applyNumberFormat="1" applyFont="1" applyBorder="1" applyAlignment="1">
      <alignment horizontal="center" vertical="center"/>
    </xf>
    <xf numFmtId="2" fontId="12" fillId="0" borderId="60" xfId="0" applyNumberFormat="1" applyFont="1" applyBorder="1"/>
    <xf numFmtId="49" fontId="31" fillId="2" borderId="40" xfId="0" applyNumberFormat="1" applyFont="1" applyFill="1" applyBorder="1" applyAlignment="1">
      <alignment vertical="center" wrapText="1"/>
    </xf>
    <xf numFmtId="2" fontId="11" fillId="0" borderId="61" xfId="0" applyNumberFormat="1" applyFont="1" applyBorder="1"/>
    <xf numFmtId="2" fontId="12" fillId="0" borderId="49" xfId="0" applyNumberFormat="1" applyFont="1" applyBorder="1" applyAlignment="1">
      <alignment horizontal="right" vertical="center"/>
    </xf>
    <xf numFmtId="2" fontId="12" fillId="0" borderId="47" xfId="0" applyNumberFormat="1" applyFont="1" applyBorder="1" applyAlignment="1">
      <alignment horizontal="right" vertical="center"/>
    </xf>
    <xf numFmtId="49" fontId="35" fillId="2" borderId="19" xfId="0" applyNumberFormat="1" applyFont="1" applyFill="1" applyBorder="1" applyAlignment="1">
      <alignment vertical="center"/>
    </xf>
    <xf numFmtId="49" fontId="35" fillId="2" borderId="31" xfId="0" applyNumberFormat="1" applyFont="1" applyFill="1" applyBorder="1" applyAlignment="1">
      <alignment vertical="center"/>
    </xf>
    <xf numFmtId="2" fontId="56" fillId="0" borderId="16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49" fontId="31" fillId="2" borderId="49" xfId="0" applyNumberFormat="1" applyFont="1" applyFill="1" applyBorder="1" applyAlignment="1">
      <alignment horizontal="right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49" fontId="31" fillId="2" borderId="50" xfId="0" applyNumberFormat="1" applyFont="1" applyFill="1" applyBorder="1" applyAlignment="1">
      <alignment horizontal="right" vertical="center"/>
    </xf>
    <xf numFmtId="0" fontId="11" fillId="0" borderId="29" xfId="0" applyFont="1" applyBorder="1"/>
    <xf numFmtId="2" fontId="11" fillId="0" borderId="47" xfId="0" applyNumberFormat="1" applyFont="1" applyFill="1" applyBorder="1" applyAlignment="1">
      <alignment horizontal="right" vertical="center"/>
    </xf>
    <xf numFmtId="2" fontId="12" fillId="0" borderId="3" xfId="0" applyNumberFormat="1" applyFont="1" applyFill="1" applyBorder="1"/>
    <xf numFmtId="2" fontId="12" fillId="0" borderId="7" xfId="0" applyNumberFormat="1" applyFont="1" applyFill="1" applyBorder="1"/>
    <xf numFmtId="164" fontId="12" fillId="0" borderId="0" xfId="0" applyNumberFormat="1" applyFont="1" applyFill="1"/>
    <xf numFmtId="0" fontId="12" fillId="0" borderId="0" xfId="0" applyFont="1" applyFill="1"/>
    <xf numFmtId="0" fontId="7" fillId="0" borderId="0" xfId="0" applyFont="1" applyFill="1"/>
    <xf numFmtId="0" fontId="11" fillId="0" borderId="16" xfId="0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1" fontId="36" fillId="2" borderId="65" xfId="0" applyNumberFormat="1" applyFont="1" applyFill="1" applyBorder="1" applyAlignment="1">
      <alignment vertical="center"/>
    </xf>
    <xf numFmtId="2" fontId="36" fillId="2" borderId="66" xfId="0" applyNumberFormat="1" applyFont="1" applyFill="1" applyBorder="1" applyAlignment="1">
      <alignment vertical="center"/>
    </xf>
    <xf numFmtId="166" fontId="36" fillId="2" borderId="66" xfId="0" applyNumberFormat="1" applyFont="1" applyFill="1" applyBorder="1" applyAlignment="1">
      <alignment vertical="center"/>
    </xf>
    <xf numFmtId="0" fontId="36" fillId="2" borderId="55" xfId="0" applyFont="1" applyFill="1" applyBorder="1" applyAlignment="1">
      <alignment vertical="center"/>
    </xf>
    <xf numFmtId="49" fontId="36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vertical="center"/>
    </xf>
    <xf numFmtId="49" fontId="34" fillId="2" borderId="1" xfId="0" applyNumberFormat="1" applyFont="1" applyFill="1" applyBorder="1" applyAlignment="1">
      <alignment horizontal="right" vertical="center"/>
    </xf>
    <xf numFmtId="1" fontId="36" fillId="2" borderId="1" xfId="0" applyNumberFormat="1" applyFont="1" applyFill="1" applyBorder="1" applyAlignment="1">
      <alignment vertical="center"/>
    </xf>
    <xf numFmtId="2" fontId="36" fillId="2" borderId="1" xfId="0" applyNumberFormat="1" applyFont="1" applyFill="1" applyBorder="1" applyAlignment="1">
      <alignment vertical="center"/>
    </xf>
    <xf numFmtId="166" fontId="36" fillId="2" borderId="1" xfId="0" applyNumberFormat="1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horizontal="right" vertical="center"/>
    </xf>
    <xf numFmtId="0" fontId="12" fillId="0" borderId="16" xfId="0" applyNumberFormat="1" applyFont="1" applyFill="1" applyBorder="1" applyAlignment="1">
      <alignment horizontal="center" vertical="center"/>
    </xf>
    <xf numFmtId="0" fontId="8" fillId="0" borderId="8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/>
    </xf>
    <xf numFmtId="0" fontId="70" fillId="4" borderId="0" xfId="0" applyFont="1" applyFill="1" applyBorder="1" applyAlignment="1">
      <alignment horizontal="left"/>
    </xf>
    <xf numFmtId="0" fontId="0" fillId="4" borderId="0" xfId="0" applyFont="1" applyFill="1"/>
    <xf numFmtId="2" fontId="0" fillId="4" borderId="1" xfId="0" applyNumberFormat="1" applyFont="1" applyFill="1" applyBorder="1"/>
    <xf numFmtId="0" fontId="0" fillId="4" borderId="0" xfId="0" applyFont="1" applyFill="1" applyAlignment="1">
      <alignment vertical="center"/>
    </xf>
    <xf numFmtId="0" fontId="0" fillId="4" borderId="0" xfId="0" applyFont="1" applyFill="1" applyBorder="1"/>
    <xf numFmtId="49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/>
    <xf numFmtId="0" fontId="11" fillId="0" borderId="86" xfId="0" applyFont="1" applyBorder="1" applyAlignment="1">
      <alignment horizontal="center" vertical="center"/>
    </xf>
    <xf numFmtId="49" fontId="12" fillId="0" borderId="44" xfId="0" applyNumberFormat="1" applyFont="1" applyBorder="1" applyAlignment="1">
      <alignment horizontal="center" vertical="center"/>
    </xf>
    <xf numFmtId="2" fontId="12" fillId="0" borderId="44" xfId="0" applyNumberFormat="1" applyFont="1" applyBorder="1"/>
    <xf numFmtId="2" fontId="0" fillId="4" borderId="44" xfId="0" applyNumberFormat="1" applyFont="1" applyFill="1" applyBorder="1"/>
    <xf numFmtId="2" fontId="0" fillId="4" borderId="36" xfId="0" applyNumberFormat="1" applyFont="1" applyFill="1" applyBorder="1"/>
    <xf numFmtId="49" fontId="33" fillId="2" borderId="36" xfId="0" applyNumberFormat="1" applyFont="1" applyFill="1" applyBorder="1" applyAlignment="1">
      <alignment horizontal="center" vertical="center"/>
    </xf>
    <xf numFmtId="49" fontId="33" fillId="2" borderId="44" xfId="0" applyNumberFormat="1" applyFont="1" applyFill="1" applyBorder="1" applyAlignment="1">
      <alignment horizontal="center" vertical="center"/>
    </xf>
    <xf numFmtId="2" fontId="11" fillId="0" borderId="44" xfId="0" applyNumberFormat="1" applyFont="1" applyBorder="1"/>
    <xf numFmtId="0" fontId="72" fillId="0" borderId="0" xfId="1" applyFont="1" applyBorder="1" applyAlignment="1" applyProtection="1"/>
    <xf numFmtId="0" fontId="69" fillId="0" borderId="85" xfId="0" applyFont="1" applyFill="1" applyBorder="1" applyAlignment="1">
      <alignment horizontal="center" vertical="center" wrapText="1"/>
    </xf>
    <xf numFmtId="0" fontId="69" fillId="0" borderId="81" xfId="0" applyFont="1" applyFill="1" applyBorder="1" applyAlignment="1">
      <alignment horizontal="center" vertical="center" wrapText="1"/>
    </xf>
    <xf numFmtId="0" fontId="68" fillId="0" borderId="81" xfId="0" applyFont="1" applyFill="1" applyBorder="1" applyAlignment="1">
      <alignment horizontal="center" vertical="center" wrapText="1"/>
    </xf>
    <xf numFmtId="0" fontId="69" fillId="0" borderId="84" xfId="0" applyFont="1" applyFill="1" applyBorder="1" applyAlignment="1">
      <alignment horizontal="center" vertical="center" wrapText="1"/>
    </xf>
    <xf numFmtId="0" fontId="69" fillId="0" borderId="83" xfId="0" applyFont="1" applyFill="1" applyBorder="1" applyAlignment="1">
      <alignment horizontal="center" vertical="center" wrapText="1"/>
    </xf>
    <xf numFmtId="0" fontId="73" fillId="4" borderId="0" xfId="1" applyNumberFormat="1" applyFont="1" applyFill="1" applyBorder="1" applyAlignment="1" applyProtection="1">
      <alignment horizontal="center"/>
    </xf>
    <xf numFmtId="0" fontId="74" fillId="0" borderId="0" xfId="1" applyFont="1" applyBorder="1" applyAlignment="1" applyProtection="1"/>
    <xf numFmtId="0" fontId="7" fillId="0" borderId="8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horizontal="center" vertical="center"/>
    </xf>
    <xf numFmtId="2" fontId="7" fillId="0" borderId="44" xfId="0" applyNumberFormat="1" applyFont="1" applyFill="1" applyBorder="1"/>
    <xf numFmtId="2" fontId="7" fillId="0" borderId="45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Border="1"/>
    <xf numFmtId="2" fontId="11" fillId="0" borderId="0" xfId="0" applyNumberFormat="1" applyFont="1" applyFill="1"/>
    <xf numFmtId="0" fontId="11" fillId="0" borderId="0" xfId="0" applyFont="1" applyFill="1"/>
    <xf numFmtId="0" fontId="11" fillId="0" borderId="34" xfId="0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/>
    <xf numFmtId="2" fontId="0" fillId="0" borderId="1" xfId="0" applyNumberFormat="1" applyFont="1" applyFill="1" applyBorder="1"/>
    <xf numFmtId="2" fontId="11" fillId="0" borderId="5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/>
    <xf numFmtId="2" fontId="7" fillId="0" borderId="46" xfId="0" applyNumberFormat="1" applyFont="1" applyFill="1" applyBorder="1" applyAlignment="1">
      <alignment horizontal="right" vertical="center"/>
    </xf>
    <xf numFmtId="2" fontId="12" fillId="0" borderId="0" xfId="0" applyNumberFormat="1" applyFont="1" applyFill="1"/>
    <xf numFmtId="164" fontId="11" fillId="0" borderId="0" xfId="0" applyNumberFormat="1" applyFont="1" applyFill="1"/>
    <xf numFmtId="0" fontId="11" fillId="0" borderId="36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center" vertical="center"/>
    </xf>
    <xf numFmtId="2" fontId="11" fillId="0" borderId="36" xfId="0" applyNumberFormat="1" applyFont="1" applyFill="1" applyBorder="1"/>
    <xf numFmtId="2" fontId="0" fillId="0" borderId="36" xfId="0" applyNumberFormat="1" applyFont="1" applyFill="1" applyBorder="1"/>
    <xf numFmtId="0" fontId="28" fillId="0" borderId="0" xfId="0" applyFont="1" applyFill="1"/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2" fontId="7" fillId="0" borderId="26" xfId="0" applyNumberFormat="1" applyFont="1" applyFill="1" applyBorder="1"/>
    <xf numFmtId="0" fontId="11" fillId="0" borderId="2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horizontal="center" vertical="center"/>
    </xf>
    <xf numFmtId="2" fontId="12" fillId="0" borderId="26" xfId="0" applyNumberFormat="1" applyFont="1" applyFill="1" applyBorder="1"/>
    <xf numFmtId="2" fontId="11" fillId="0" borderId="45" xfId="0" applyNumberFormat="1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2" fontId="7" fillId="0" borderId="3" xfId="0" applyNumberFormat="1" applyFont="1" applyFill="1" applyBorder="1"/>
    <xf numFmtId="49" fontId="11" fillId="0" borderId="16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2" fontId="11" fillId="0" borderId="29" xfId="0" applyNumberFormat="1" applyFont="1" applyFill="1" applyBorder="1"/>
    <xf numFmtId="0" fontId="7" fillId="0" borderId="39" xfId="0" applyFont="1" applyFill="1" applyBorder="1" applyAlignment="1">
      <alignment horizontal="center" vertical="center"/>
    </xf>
    <xf numFmtId="49" fontId="42" fillId="0" borderId="40" xfId="0" applyNumberFormat="1" applyFont="1" applyFill="1" applyBorder="1" applyAlignment="1">
      <alignment vertical="center" wrapText="1"/>
    </xf>
    <xf numFmtId="49" fontId="42" fillId="0" borderId="40" xfId="0" applyNumberFormat="1" applyFont="1" applyFill="1" applyBorder="1" applyAlignment="1">
      <alignment horizontal="center" vertical="center"/>
    </xf>
    <xf numFmtId="2" fontId="7" fillId="0" borderId="40" xfId="0" applyNumberFormat="1" applyFont="1" applyFill="1" applyBorder="1"/>
    <xf numFmtId="2" fontId="7" fillId="0" borderId="49" xfId="0" applyNumberFormat="1" applyFont="1" applyFill="1" applyBorder="1" applyAlignment="1">
      <alignment horizontal="right" vertical="center"/>
    </xf>
    <xf numFmtId="49" fontId="41" fillId="0" borderId="1" xfId="0" applyNumberFormat="1" applyFont="1" applyFill="1" applyBorder="1" applyAlignment="1">
      <alignment vertical="center" wrapText="1"/>
    </xf>
    <xf numFmtId="49" fontId="4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2" fontId="12" fillId="0" borderId="46" xfId="0" applyNumberFormat="1" applyFont="1" applyFill="1" applyBorder="1" applyAlignment="1">
      <alignment horizontal="right" vertical="center"/>
    </xf>
    <xf numFmtId="0" fontId="11" fillId="0" borderId="37" xfId="0" applyFont="1" applyFill="1" applyBorder="1" applyAlignment="1">
      <alignment horizontal="center" vertical="center"/>
    </xf>
    <xf numFmtId="49" fontId="41" fillId="0" borderId="38" xfId="0" applyNumberFormat="1" applyFont="1" applyFill="1" applyBorder="1" applyAlignment="1">
      <alignment vertical="center" wrapText="1"/>
    </xf>
    <xf numFmtId="49" fontId="11" fillId="0" borderId="38" xfId="0" applyNumberFormat="1" applyFont="1" applyFill="1" applyBorder="1" applyAlignment="1">
      <alignment horizontal="center" vertical="center"/>
    </xf>
    <xf numFmtId="2" fontId="11" fillId="0" borderId="38" xfId="0" applyNumberFormat="1" applyFont="1" applyFill="1" applyBorder="1"/>
    <xf numFmtId="2" fontId="12" fillId="0" borderId="50" xfId="0" applyNumberFormat="1" applyFont="1" applyFill="1" applyBorder="1" applyAlignment="1">
      <alignment horizontal="right" vertical="center"/>
    </xf>
    <xf numFmtId="49" fontId="42" fillId="0" borderId="44" xfId="0" applyNumberFormat="1" applyFont="1" applyFill="1" applyBorder="1" applyAlignment="1">
      <alignment vertical="center" wrapText="1"/>
    </xf>
    <xf numFmtId="49" fontId="42" fillId="0" borderId="44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49" fontId="11" fillId="0" borderId="36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/>
    <xf numFmtId="164" fontId="7" fillId="0" borderId="0" xfId="0" applyNumberFormat="1" applyFont="1" applyFill="1"/>
    <xf numFmtId="49" fontId="7" fillId="0" borderId="16" xfId="0" applyNumberFormat="1" applyFont="1" applyFill="1" applyBorder="1" applyAlignment="1">
      <alignment horizontal="center" vertical="center"/>
    </xf>
    <xf numFmtId="49" fontId="33" fillId="0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vertical="center" wrapText="1"/>
    </xf>
    <xf numFmtId="0" fontId="7" fillId="0" borderId="28" xfId="0" applyNumberFormat="1" applyFont="1" applyFill="1" applyBorder="1" applyAlignment="1">
      <alignment horizontal="center" vertical="center"/>
    </xf>
    <xf numFmtId="2" fontId="7" fillId="0" borderId="29" xfId="0" applyNumberFormat="1" applyFont="1" applyFill="1" applyBorder="1"/>
    <xf numFmtId="2" fontId="7" fillId="0" borderId="47" xfId="0" applyNumberFormat="1" applyFont="1" applyFill="1" applyBorder="1" applyAlignment="1">
      <alignment horizontal="right" vertical="center"/>
    </xf>
    <xf numFmtId="49" fontId="44" fillId="0" borderId="44" xfId="0" applyNumberFormat="1" applyFont="1" applyFill="1" applyBorder="1" applyAlignment="1">
      <alignment vertical="center" wrapText="1"/>
    </xf>
    <xf numFmtId="49" fontId="44" fillId="0" borderId="44" xfId="0" applyNumberFormat="1" applyFont="1" applyFill="1" applyBorder="1" applyAlignment="1">
      <alignment horizontal="center" vertical="center"/>
    </xf>
    <xf numFmtId="2" fontId="0" fillId="0" borderId="44" xfId="0" applyNumberFormat="1" applyFont="1" applyFill="1" applyBorder="1"/>
    <xf numFmtId="0" fontId="0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2" fontId="7" fillId="0" borderId="36" xfId="0" applyNumberFormat="1" applyFont="1" applyFill="1" applyBorder="1"/>
    <xf numFmtId="49" fontId="45" fillId="0" borderId="1" xfId="0" applyNumberFormat="1" applyFont="1" applyFill="1" applyBorder="1" applyAlignment="1">
      <alignment vertical="center" wrapText="1"/>
    </xf>
    <xf numFmtId="49" fontId="45" fillId="0" borderId="16" xfId="0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 wrapText="1"/>
    </xf>
    <xf numFmtId="49" fontId="7" fillId="0" borderId="19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/>
    <xf numFmtId="2" fontId="11" fillId="0" borderId="3" xfId="0" applyNumberFormat="1" applyFont="1" applyFill="1" applyBorder="1" applyAlignment="1">
      <alignment horizontal="right"/>
    </xf>
    <xf numFmtId="49" fontId="11" fillId="0" borderId="31" xfId="0" applyNumberFormat="1" applyFont="1" applyFill="1" applyBorder="1" applyAlignment="1">
      <alignment horizontal="center" vertical="center"/>
    </xf>
    <xf numFmtId="2" fontId="11" fillId="0" borderId="17" xfId="0" applyNumberFormat="1" applyFont="1" applyFill="1" applyBorder="1"/>
    <xf numFmtId="2" fontId="11" fillId="0" borderId="50" xfId="0" applyNumberFormat="1" applyFont="1" applyFill="1" applyBorder="1" applyAlignment="1">
      <alignment horizontal="right" vertical="center"/>
    </xf>
    <xf numFmtId="0" fontId="11" fillId="0" borderId="86" xfId="0" applyFont="1" applyFill="1" applyBorder="1" applyAlignment="1">
      <alignment horizontal="center" vertical="center"/>
    </xf>
    <xf numFmtId="49" fontId="11" fillId="0" borderId="44" xfId="0" applyNumberFormat="1" applyFont="1" applyFill="1" applyBorder="1" applyAlignment="1">
      <alignment horizontal="center" vertical="center"/>
    </xf>
    <xf numFmtId="2" fontId="12" fillId="0" borderId="44" xfId="0" applyNumberFormat="1" applyFont="1" applyFill="1" applyBorder="1"/>
    <xf numFmtId="2" fontId="12" fillId="0" borderId="1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/>
    </xf>
    <xf numFmtId="0" fontId="11" fillId="0" borderId="36" xfId="0" applyNumberFormat="1" applyFont="1" applyFill="1" applyBorder="1" applyAlignment="1">
      <alignment horizontal="center" vertical="center"/>
    </xf>
    <xf numFmtId="2" fontId="12" fillId="0" borderId="36" xfId="0" applyNumberFormat="1" applyFont="1" applyFill="1" applyBorder="1"/>
    <xf numFmtId="0" fontId="11" fillId="0" borderId="4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33" fillId="0" borderId="36" xfId="0" applyNumberFormat="1" applyFont="1" applyFill="1" applyBorder="1" applyAlignment="1">
      <alignment vertical="center" wrapText="1"/>
    </xf>
    <xf numFmtId="49" fontId="33" fillId="0" borderId="36" xfId="0" applyNumberFormat="1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>
      <alignment vertical="center" wrapText="1"/>
    </xf>
    <xf numFmtId="49" fontId="44" fillId="0" borderId="16" xfId="0" applyNumberFormat="1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49" fontId="45" fillId="0" borderId="44" xfId="0" applyNumberFormat="1" applyFont="1" applyFill="1" applyBorder="1" applyAlignment="1">
      <alignment vertical="center" wrapText="1"/>
    </xf>
    <xf numFmtId="49" fontId="45" fillId="0" borderId="44" xfId="0" applyNumberFormat="1" applyFont="1" applyFill="1" applyBorder="1" applyAlignment="1">
      <alignment horizontal="center" vertical="center"/>
    </xf>
    <xf numFmtId="0" fontId="46" fillId="0" borderId="44" xfId="0" applyFont="1" applyFill="1" applyBorder="1" applyAlignment="1">
      <alignment vertical="center"/>
    </xf>
    <xf numFmtId="49" fontId="31" fillId="0" borderId="1" xfId="0" applyNumberFormat="1" applyFont="1" applyFill="1" applyBorder="1" applyAlignment="1">
      <alignment vertical="center" wrapText="1"/>
    </xf>
    <xf numFmtId="49" fontId="33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45" fillId="0" borderId="1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/>
    </xf>
    <xf numFmtId="49" fontId="31" fillId="0" borderId="36" xfId="0" applyNumberFormat="1" applyFont="1" applyFill="1" applyBorder="1" applyAlignment="1">
      <alignment vertical="center" wrapText="1"/>
    </xf>
    <xf numFmtId="49" fontId="31" fillId="0" borderId="36" xfId="0" applyNumberFormat="1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horizontal="center" vertical="center"/>
    </xf>
    <xf numFmtId="2" fontId="7" fillId="0" borderId="17" xfId="0" applyNumberFormat="1" applyFont="1" applyFill="1" applyBorder="1"/>
    <xf numFmtId="2" fontId="7" fillId="0" borderId="50" xfId="0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/>
    </xf>
    <xf numFmtId="2" fontId="7" fillId="0" borderId="48" xfId="0" applyNumberFormat="1" applyFont="1" applyFill="1" applyBorder="1" applyAlignment="1">
      <alignment horizontal="right" vertical="center"/>
    </xf>
    <xf numFmtId="2" fontId="7" fillId="0" borderId="3" xfId="0" applyNumberFormat="1" applyFont="1" applyFill="1" applyBorder="1" applyAlignment="1">
      <alignment horizontal="right"/>
    </xf>
    <xf numFmtId="2" fontId="7" fillId="0" borderId="17" xfId="0" applyNumberFormat="1" applyFont="1" applyFill="1" applyBorder="1" applyAlignment="1">
      <alignment horizontal="right"/>
    </xf>
    <xf numFmtId="2" fontId="0" fillId="0" borderId="3" xfId="0" applyNumberFormat="1" applyFont="1" applyFill="1" applyBorder="1" applyAlignment="1">
      <alignment horizontal="right"/>
    </xf>
    <xf numFmtId="164" fontId="0" fillId="0" borderId="3" xfId="0" applyNumberFormat="1" applyFont="1" applyFill="1" applyBorder="1" applyAlignment="1">
      <alignment horizontal="right"/>
    </xf>
    <xf numFmtId="165" fontId="7" fillId="0" borderId="16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right"/>
    </xf>
    <xf numFmtId="165" fontId="11" fillId="0" borderId="16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right"/>
    </xf>
    <xf numFmtId="0" fontId="62" fillId="0" borderId="20" xfId="2" applyFont="1" applyFill="1" applyBorder="1" applyAlignment="1">
      <alignment horizontal="center" vertical="center" wrapText="1"/>
    </xf>
    <xf numFmtId="49" fontId="44" fillId="0" borderId="42" xfId="0" applyNumberFormat="1" applyFont="1" applyFill="1" applyBorder="1" applyAlignment="1">
      <alignment vertical="center" wrapText="1"/>
    </xf>
    <xf numFmtId="49" fontId="44" fillId="0" borderId="32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vertical="center"/>
    </xf>
    <xf numFmtId="2" fontId="0" fillId="0" borderId="3" xfId="0" applyNumberFormat="1" applyFont="1" applyFill="1" applyBorder="1"/>
    <xf numFmtId="0" fontId="0" fillId="0" borderId="20" xfId="0" applyFill="1" applyBorder="1"/>
    <xf numFmtId="0" fontId="28" fillId="0" borderId="20" xfId="0" applyFont="1" applyFill="1" applyBorder="1"/>
    <xf numFmtId="2" fontId="12" fillId="0" borderId="17" xfId="0" applyNumberFormat="1" applyFont="1" applyFill="1" applyBorder="1"/>
    <xf numFmtId="164" fontId="11" fillId="0" borderId="0" xfId="0" applyNumberFormat="1" applyFont="1" applyFill="1" applyAlignment="1">
      <alignment horizontal="right"/>
    </xf>
    <xf numFmtId="0" fontId="7" fillId="0" borderId="20" xfId="0" applyFont="1" applyFill="1" applyBorder="1"/>
    <xf numFmtId="164" fontId="12" fillId="0" borderId="0" xfId="0" applyNumberFormat="1" applyFont="1" applyFill="1" applyAlignment="1">
      <alignment horizontal="right"/>
    </xf>
    <xf numFmtId="49" fontId="33" fillId="0" borderId="38" xfId="0" applyNumberFormat="1" applyFont="1" applyFill="1" applyBorder="1" applyAlignment="1">
      <alignment vertical="center" wrapText="1"/>
    </xf>
    <xf numFmtId="49" fontId="7" fillId="0" borderId="31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/>
    <xf numFmtId="0" fontId="7" fillId="0" borderId="31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vertical="center"/>
    </xf>
    <xf numFmtId="49" fontId="47" fillId="0" borderId="32" xfId="0" applyNumberFormat="1" applyFont="1" applyFill="1" applyBorder="1" applyAlignment="1">
      <alignment horizontal="center" vertical="center"/>
    </xf>
    <xf numFmtId="49" fontId="48" fillId="0" borderId="0" xfId="0" applyNumberFormat="1" applyFont="1" applyFill="1" applyBorder="1" applyAlignment="1">
      <alignment vertical="center"/>
    </xf>
    <xf numFmtId="49" fontId="47" fillId="0" borderId="48" xfId="0" applyNumberFormat="1" applyFont="1" applyFill="1" applyBorder="1" applyAlignment="1">
      <alignment horizontal="right" vertical="center"/>
    </xf>
    <xf numFmtId="49" fontId="35" fillId="0" borderId="12" xfId="0" applyNumberFormat="1" applyFont="1" applyFill="1" applyBorder="1" applyAlignment="1">
      <alignment vertical="center"/>
    </xf>
    <xf numFmtId="49" fontId="35" fillId="0" borderId="11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/>
    </xf>
    <xf numFmtId="49" fontId="35" fillId="0" borderId="56" xfId="0" applyNumberFormat="1" applyFont="1" applyFill="1" applyBorder="1" applyAlignment="1">
      <alignment vertical="center"/>
    </xf>
    <xf numFmtId="49" fontId="47" fillId="0" borderId="19" xfId="0" applyNumberFormat="1" applyFont="1" applyFill="1" applyBorder="1" applyAlignment="1">
      <alignment horizontal="center" vertical="center"/>
    </xf>
    <xf numFmtId="49" fontId="48" fillId="0" borderId="18" xfId="0" applyNumberFormat="1" applyFont="1" applyFill="1" applyBorder="1" applyAlignment="1">
      <alignment vertical="center"/>
    </xf>
    <xf numFmtId="49" fontId="47" fillId="0" borderId="49" xfId="0" applyNumberFormat="1" applyFont="1" applyFill="1" applyBorder="1" applyAlignment="1">
      <alignment horizontal="right" vertical="center"/>
    </xf>
    <xf numFmtId="49" fontId="35" fillId="0" borderId="57" xfId="0" applyNumberFormat="1" applyFont="1" applyFill="1" applyBorder="1" applyAlignment="1">
      <alignment vertical="center"/>
    </xf>
    <xf numFmtId="49" fontId="47" fillId="0" borderId="16" xfId="0" applyNumberFormat="1" applyFont="1" applyFill="1" applyBorder="1" applyAlignment="1">
      <alignment horizontal="center" vertical="center"/>
    </xf>
    <xf numFmtId="49" fontId="47" fillId="0" borderId="46" xfId="0" applyNumberFormat="1" applyFont="1" applyFill="1" applyBorder="1" applyAlignment="1">
      <alignment horizontal="right" vertical="center"/>
    </xf>
    <xf numFmtId="0" fontId="9" fillId="0" borderId="0" xfId="0" applyFont="1" applyFill="1"/>
    <xf numFmtId="49" fontId="44" fillId="0" borderId="40" xfId="0" applyNumberFormat="1" applyFont="1" applyFill="1" applyBorder="1" applyAlignment="1">
      <alignment vertical="center" wrapText="1"/>
    </xf>
    <xf numFmtId="49" fontId="44" fillId="0" borderId="19" xfId="0" applyNumberFormat="1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49" fontId="44" fillId="0" borderId="31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wrapText="1"/>
    </xf>
    <xf numFmtId="2" fontId="7" fillId="0" borderId="46" xfId="0" applyNumberFormat="1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2" fontId="7" fillId="0" borderId="26" xfId="0" applyNumberFormat="1" applyFont="1" applyFill="1" applyBorder="1" applyAlignment="1">
      <alignment wrapText="1"/>
    </xf>
    <xf numFmtId="2" fontId="7" fillId="0" borderId="45" xfId="0" applyNumberFormat="1" applyFont="1" applyFill="1" applyBorder="1" applyAlignment="1">
      <alignment horizontal="right" vertical="center" wrapText="1"/>
    </xf>
    <xf numFmtId="2" fontId="11" fillId="0" borderId="7" xfId="0" applyNumberFormat="1" applyFont="1" applyFill="1" applyBorder="1" applyAlignment="1">
      <alignment wrapText="1"/>
    </xf>
    <xf numFmtId="2" fontId="11" fillId="0" borderId="0" xfId="0" applyNumberFormat="1" applyFont="1" applyFill="1" applyAlignment="1">
      <alignment wrapText="1"/>
    </xf>
    <xf numFmtId="0" fontId="1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9" fontId="35" fillId="0" borderId="15" xfId="0" applyNumberFormat="1" applyFont="1" applyFill="1" applyBorder="1" applyAlignment="1">
      <alignment vertical="center"/>
    </xf>
    <xf numFmtId="0" fontId="7" fillId="0" borderId="63" xfId="0" applyFont="1" applyFill="1" applyBorder="1" applyAlignment="1">
      <alignment horizontal="center" vertical="center"/>
    </xf>
    <xf numFmtId="49" fontId="48" fillId="0" borderId="16" xfId="0" applyNumberFormat="1" applyFont="1" applyFill="1" applyBorder="1" applyAlignment="1">
      <alignment vertical="center"/>
    </xf>
    <xf numFmtId="49" fontId="45" fillId="0" borderId="46" xfId="0" applyNumberFormat="1" applyFont="1" applyFill="1" applyBorder="1" applyAlignment="1">
      <alignment horizontal="right" vertical="center"/>
    </xf>
    <xf numFmtId="49" fontId="35" fillId="0" borderId="16" xfId="0" applyNumberFormat="1" applyFont="1" applyFill="1" applyBorder="1" applyAlignment="1">
      <alignment vertical="center"/>
    </xf>
    <xf numFmtId="49" fontId="35" fillId="0" borderId="1" xfId="0" applyNumberFormat="1" applyFont="1" applyFill="1" applyBorder="1" applyAlignment="1">
      <alignment vertical="center"/>
    </xf>
    <xf numFmtId="0" fontId="7" fillId="0" borderId="1" xfId="0" applyFont="1" applyFill="1" applyBorder="1"/>
    <xf numFmtId="0" fontId="28" fillId="0" borderId="0" xfId="0" applyFont="1" applyFill="1" applyBorder="1"/>
    <xf numFmtId="2" fontId="56" fillId="0" borderId="7" xfId="0" applyNumberFormat="1" applyFont="1" applyFill="1" applyBorder="1" applyAlignment="1">
      <alignment horizontal="center" vertical="center"/>
    </xf>
    <xf numFmtId="2" fontId="56" fillId="0" borderId="0" xfId="0" applyNumberFormat="1" applyFont="1" applyFill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" fontId="11" fillId="0" borderId="7" xfId="0" applyNumberFormat="1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40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2" fontId="11" fillId="0" borderId="14" xfId="0" applyNumberFormat="1" applyFont="1" applyBorder="1" applyAlignment="1">
      <alignment vertical="center"/>
    </xf>
    <xf numFmtId="0" fontId="0" fillId="4" borderId="0" xfId="0" applyFill="1" applyAlignment="1">
      <alignment vertical="center"/>
    </xf>
    <xf numFmtId="2" fontId="60" fillId="8" borderId="7" xfId="0" applyNumberFormat="1" applyFont="1" applyFill="1" applyBorder="1" applyAlignment="1">
      <alignment vertical="center"/>
    </xf>
    <xf numFmtId="164" fontId="60" fillId="8" borderId="0" xfId="0" applyNumberFormat="1" applyFont="1" applyFill="1" applyAlignment="1">
      <alignment vertical="center"/>
    </xf>
    <xf numFmtId="0" fontId="60" fillId="8" borderId="0" xfId="0" applyFont="1" applyFill="1" applyAlignment="1">
      <alignment vertical="center"/>
    </xf>
    <xf numFmtId="0" fontId="60" fillId="4" borderId="0" xfId="0" applyFont="1" applyFill="1" applyAlignment="1">
      <alignment vertical="center"/>
    </xf>
    <xf numFmtId="0" fontId="41" fillId="2" borderId="40" xfId="0" applyFont="1" applyFill="1" applyBorder="1" applyAlignment="1">
      <alignment vertical="center" wrapText="1"/>
    </xf>
    <xf numFmtId="0" fontId="41" fillId="2" borderId="38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vertical="center" wrapText="1"/>
    </xf>
    <xf numFmtId="0" fontId="0" fillId="0" borderId="54" xfId="0" applyFont="1" applyBorder="1"/>
    <xf numFmtId="0" fontId="62" fillId="8" borderId="67" xfId="2" applyFont="1" applyFill="1" applyBorder="1" applyAlignment="1">
      <alignment horizontal="center" vertical="center" wrapText="1"/>
    </xf>
    <xf numFmtId="0" fontId="62" fillId="8" borderId="68" xfId="2" applyFont="1" applyFill="1" applyBorder="1" applyAlignment="1">
      <alignment horizontal="center" vertical="center" wrapText="1"/>
    </xf>
    <xf numFmtId="0" fontId="62" fillId="8" borderId="69" xfId="2" applyFont="1" applyFill="1" applyBorder="1" applyAlignment="1">
      <alignment horizontal="center" vertical="center" wrapText="1"/>
    </xf>
    <xf numFmtId="0" fontId="62" fillId="8" borderId="54" xfId="2" applyFont="1" applyFill="1" applyBorder="1" applyAlignment="1">
      <alignment horizontal="center" vertical="center" wrapText="1"/>
    </xf>
    <xf numFmtId="0" fontId="62" fillId="8" borderId="60" xfId="2" applyFont="1" applyFill="1" applyBorder="1" applyAlignment="1">
      <alignment horizontal="center" vertical="center" wrapText="1"/>
    </xf>
    <xf numFmtId="0" fontId="62" fillId="8" borderId="70" xfId="2" applyFont="1" applyFill="1" applyBorder="1" applyAlignment="1">
      <alignment horizontal="center" vertical="center" wrapText="1"/>
    </xf>
    <xf numFmtId="0" fontId="62" fillId="8" borderId="52" xfId="2" applyFont="1" applyFill="1" applyBorder="1" applyAlignment="1">
      <alignment horizontal="center" vertical="center" wrapText="1"/>
    </xf>
    <xf numFmtId="0" fontId="62" fillId="8" borderId="71" xfId="2" applyFont="1" applyFill="1" applyBorder="1" applyAlignment="1">
      <alignment horizontal="center" vertical="center" wrapText="1"/>
    </xf>
    <xf numFmtId="0" fontId="62" fillId="8" borderId="72" xfId="2" applyFont="1" applyFill="1" applyBorder="1" applyAlignment="1">
      <alignment horizontal="center" vertical="center" wrapText="1"/>
    </xf>
    <xf numFmtId="49" fontId="65" fillId="8" borderId="67" xfId="7" applyNumberFormat="1" applyFont="1" applyFill="1" applyBorder="1" applyAlignment="1">
      <alignment horizontal="left" vertical="center" wrapText="1"/>
    </xf>
    <xf numFmtId="49" fontId="65" fillId="8" borderId="68" xfId="7" applyNumberFormat="1" applyFont="1" applyFill="1" applyBorder="1" applyAlignment="1">
      <alignment horizontal="left" vertical="center" wrapText="1"/>
    </xf>
    <xf numFmtId="49" fontId="65" fillId="8" borderId="69" xfId="7" applyNumberFormat="1" applyFont="1" applyFill="1" applyBorder="1" applyAlignment="1">
      <alignment horizontal="left" vertical="center" wrapText="1"/>
    </xf>
    <xf numFmtId="0" fontId="65" fillId="8" borderId="67" xfId="7" applyFont="1" applyFill="1" applyBorder="1" applyAlignment="1">
      <alignment horizontal="left" vertical="center" wrapText="1"/>
    </xf>
    <xf numFmtId="0" fontId="65" fillId="8" borderId="68" xfId="7" applyFont="1" applyFill="1" applyBorder="1" applyAlignment="1">
      <alignment horizontal="left" vertical="center" wrapText="1"/>
    </xf>
    <xf numFmtId="0" fontId="65" fillId="8" borderId="69" xfId="7" applyFont="1" applyFill="1" applyBorder="1" applyAlignment="1">
      <alignment horizontal="left" vertical="center" wrapText="1"/>
    </xf>
    <xf numFmtId="0" fontId="62" fillId="8" borderId="67" xfId="2" applyFont="1" applyFill="1" applyBorder="1" applyAlignment="1">
      <alignment horizontal="center"/>
    </xf>
    <xf numFmtId="0" fontId="62" fillId="8" borderId="68" xfId="2" applyFont="1" applyFill="1" applyBorder="1" applyAlignment="1">
      <alignment horizontal="center"/>
    </xf>
    <xf numFmtId="0" fontId="62" fillId="8" borderId="69" xfId="2" applyFont="1" applyFill="1" applyBorder="1" applyAlignment="1">
      <alignment horizontal="center"/>
    </xf>
    <xf numFmtId="0" fontId="64" fillId="5" borderId="67" xfId="3" applyFont="1" applyBorder="1" applyAlignment="1">
      <alignment horizontal="center" vertical="center"/>
    </xf>
    <xf numFmtId="0" fontId="64" fillId="5" borderId="68" xfId="3" applyFont="1" applyBorder="1" applyAlignment="1">
      <alignment horizontal="center" vertical="center"/>
    </xf>
    <xf numFmtId="0" fontId="64" fillId="5" borderId="69" xfId="3" applyFont="1" applyBorder="1" applyAlignment="1">
      <alignment horizontal="center" vertical="center"/>
    </xf>
    <xf numFmtId="0" fontId="63" fillId="5" borderId="67" xfId="2" applyFont="1" applyFill="1" applyBorder="1" applyAlignment="1">
      <alignment horizontal="center" vertical="center" wrapText="1"/>
    </xf>
    <xf numFmtId="0" fontId="63" fillId="5" borderId="68" xfId="2" applyFont="1" applyFill="1" applyBorder="1" applyAlignment="1">
      <alignment horizontal="center" vertical="center" wrapText="1"/>
    </xf>
    <xf numFmtId="0" fontId="63" fillId="5" borderId="69" xfId="2" applyFont="1" applyFill="1" applyBorder="1" applyAlignment="1">
      <alignment horizontal="center" vertical="center" wrapText="1"/>
    </xf>
    <xf numFmtId="0" fontId="62" fillId="8" borderId="64" xfId="2" applyFont="1" applyFill="1" applyBorder="1" applyAlignment="1">
      <alignment horizontal="center" vertical="center"/>
    </xf>
    <xf numFmtId="0" fontId="62" fillId="8" borderId="76" xfId="2" applyFont="1" applyFill="1" applyBorder="1" applyAlignment="1">
      <alignment horizontal="center" vertical="center"/>
    </xf>
    <xf numFmtId="0" fontId="62" fillId="8" borderId="77" xfId="2" applyFont="1" applyFill="1" applyBorder="1" applyAlignment="1">
      <alignment horizontal="center" vertical="center"/>
    </xf>
    <xf numFmtId="0" fontId="62" fillId="8" borderId="67" xfId="2" applyFont="1" applyFill="1" applyBorder="1" applyAlignment="1">
      <alignment horizontal="center" vertical="center"/>
    </xf>
    <xf numFmtId="0" fontId="62" fillId="8" borderId="68" xfId="2" applyFont="1" applyFill="1" applyBorder="1" applyAlignment="1">
      <alignment horizontal="center" vertical="center"/>
    </xf>
    <xf numFmtId="0" fontId="62" fillId="8" borderId="69" xfId="2" applyFont="1" applyFill="1" applyBorder="1" applyAlignment="1">
      <alignment horizontal="center" vertical="center"/>
    </xf>
    <xf numFmtId="0" fontId="64" fillId="5" borderId="39" xfId="3" applyFont="1" applyBorder="1" applyAlignment="1">
      <alignment horizontal="center" vertical="center"/>
    </xf>
    <xf numFmtId="0" fontId="64" fillId="5" borderId="40" xfId="3" applyFont="1" applyBorder="1" applyAlignment="1">
      <alignment horizontal="center" vertical="center"/>
    </xf>
    <xf numFmtId="0" fontId="64" fillId="5" borderId="79" xfId="3" applyFont="1" applyBorder="1" applyAlignment="1">
      <alignment horizontal="center" vertical="center"/>
    </xf>
    <xf numFmtId="0" fontId="64" fillId="5" borderId="49" xfId="3" applyFont="1" applyBorder="1" applyAlignment="1">
      <alignment horizontal="center" vertical="center"/>
    </xf>
    <xf numFmtId="49" fontId="65" fillId="8" borderId="20" xfId="7" applyNumberFormat="1" applyFont="1" applyFill="1" applyBorder="1" applyAlignment="1">
      <alignment horizontal="left" vertical="center" wrapText="1"/>
    </xf>
    <xf numFmtId="49" fontId="65" fillId="8" borderId="0" xfId="7" applyNumberFormat="1" applyFont="1" applyFill="1" applyBorder="1" applyAlignment="1">
      <alignment horizontal="left" vertical="center" wrapText="1"/>
    </xf>
    <xf numFmtId="49" fontId="65" fillId="8" borderId="21" xfId="7" applyNumberFormat="1" applyFont="1" applyFill="1" applyBorder="1" applyAlignment="1">
      <alignment horizontal="left" vertical="center" wrapText="1"/>
    </xf>
    <xf numFmtId="49" fontId="65" fillId="8" borderId="52" xfId="7" applyNumberFormat="1" applyFont="1" applyFill="1" applyBorder="1" applyAlignment="1">
      <alignment horizontal="left" vertical="center" wrapText="1"/>
    </xf>
    <xf numFmtId="49" fontId="65" fillId="8" borderId="71" xfId="7" applyNumberFormat="1" applyFont="1" applyFill="1" applyBorder="1" applyAlignment="1">
      <alignment horizontal="left" vertical="center" wrapText="1"/>
    </xf>
    <xf numFmtId="49" fontId="65" fillId="8" borderId="72" xfId="7" applyNumberFormat="1" applyFont="1" applyFill="1" applyBorder="1" applyAlignment="1">
      <alignment horizontal="left" vertical="center" wrapText="1"/>
    </xf>
    <xf numFmtId="0" fontId="61" fillId="0" borderId="20" xfId="1" applyFont="1" applyBorder="1" applyAlignment="1" applyProtection="1"/>
    <xf numFmtId="0" fontId="61" fillId="0" borderId="0" xfId="1" applyFont="1" applyBorder="1" applyAlignment="1" applyProtection="1"/>
    <xf numFmtId="0" fontId="62" fillId="8" borderId="20" xfId="2" applyFont="1" applyFill="1" applyBorder="1" applyAlignment="1">
      <alignment horizontal="center" vertical="center"/>
    </xf>
    <xf numFmtId="0" fontId="62" fillId="8" borderId="0" xfId="2" applyFont="1" applyFill="1" applyBorder="1" applyAlignment="1">
      <alignment horizontal="center" vertical="center"/>
    </xf>
    <xf numFmtId="0" fontId="62" fillId="8" borderId="21" xfId="2" applyFont="1" applyFill="1" applyBorder="1" applyAlignment="1">
      <alignment horizontal="center" vertical="center"/>
    </xf>
    <xf numFmtId="0" fontId="62" fillId="8" borderId="54" xfId="2" applyFont="1" applyFill="1" applyBorder="1" applyAlignment="1">
      <alignment horizontal="center" vertical="center"/>
    </xf>
    <xf numFmtId="0" fontId="62" fillId="8" borderId="60" xfId="2" applyFont="1" applyFill="1" applyBorder="1" applyAlignment="1">
      <alignment horizontal="center" vertical="center"/>
    </xf>
    <xf numFmtId="0" fontId="62" fillId="8" borderId="70" xfId="2" applyFont="1" applyFill="1" applyBorder="1" applyAlignment="1">
      <alignment horizontal="center" vertical="center"/>
    </xf>
    <xf numFmtId="49" fontId="65" fillId="8" borderId="73" xfId="7" applyNumberFormat="1" applyFont="1" applyFill="1" applyBorder="1" applyAlignment="1">
      <alignment horizontal="left" vertical="center"/>
    </xf>
    <xf numFmtId="49" fontId="65" fillId="8" borderId="74" xfId="7" applyNumberFormat="1" applyFont="1" applyFill="1" applyBorder="1" applyAlignment="1">
      <alignment horizontal="left" vertical="center"/>
    </xf>
    <xf numFmtId="49" fontId="65" fillId="8" borderId="78" xfId="7" applyNumberFormat="1" applyFont="1" applyFill="1" applyBorder="1" applyAlignment="1">
      <alignment horizontal="left" vertical="center"/>
    </xf>
    <xf numFmtId="49" fontId="65" fillId="8" borderId="75" xfId="7" applyNumberFormat="1" applyFont="1" applyFill="1" applyBorder="1" applyAlignment="1">
      <alignment horizontal="left" vertical="center"/>
    </xf>
    <xf numFmtId="0" fontId="65" fillId="8" borderId="73" xfId="7" applyFont="1" applyFill="1" applyBorder="1" applyAlignment="1">
      <alignment horizontal="left" vertical="center"/>
    </xf>
    <xf numFmtId="0" fontId="65" fillId="8" borderId="74" xfId="7" applyFont="1" applyFill="1" applyBorder="1" applyAlignment="1">
      <alignment horizontal="left" vertical="center"/>
    </xf>
    <xf numFmtId="0" fontId="65" fillId="8" borderId="78" xfId="7" applyFont="1" applyFill="1" applyBorder="1" applyAlignment="1">
      <alignment horizontal="left" vertical="center"/>
    </xf>
    <xf numFmtId="0" fontId="65" fillId="8" borderId="75" xfId="7" applyFont="1" applyFill="1" applyBorder="1" applyAlignment="1">
      <alignment horizontal="left" vertical="center"/>
    </xf>
    <xf numFmtId="0" fontId="72" fillId="0" borderId="54" xfId="1" applyFont="1" applyBorder="1" applyAlignment="1" applyProtection="1">
      <alignment horizontal="right"/>
    </xf>
    <xf numFmtId="0" fontId="72" fillId="0" borderId="60" xfId="1" applyFont="1" applyBorder="1" applyAlignment="1" applyProtection="1">
      <alignment horizontal="right"/>
    </xf>
    <xf numFmtId="0" fontId="66" fillId="5" borderId="67" xfId="3" applyFont="1" applyBorder="1" applyAlignment="1">
      <alignment horizontal="center" vertical="center"/>
    </xf>
    <xf numFmtId="0" fontId="66" fillId="5" borderId="68" xfId="3" applyFont="1" applyBorder="1" applyAlignment="1">
      <alignment horizontal="center" vertical="center"/>
    </xf>
    <xf numFmtId="0" fontId="66" fillId="5" borderId="69" xfId="3" applyFont="1" applyBorder="1" applyAlignment="1">
      <alignment horizontal="center" vertical="center"/>
    </xf>
    <xf numFmtId="0" fontId="67" fillId="5" borderId="67" xfId="3" applyFont="1" applyBorder="1" applyAlignment="1">
      <alignment horizontal="center" vertical="center"/>
    </xf>
    <xf numFmtId="0" fontId="67" fillId="5" borderId="68" xfId="3" applyFont="1" applyBorder="1" applyAlignment="1">
      <alignment horizontal="center" vertical="center"/>
    </xf>
    <xf numFmtId="0" fontId="67" fillId="5" borderId="69" xfId="3" applyFont="1" applyBorder="1" applyAlignment="1">
      <alignment horizontal="center" vertical="center"/>
    </xf>
    <xf numFmtId="0" fontId="64" fillId="5" borderId="54" xfId="3" applyFont="1" applyBorder="1" applyAlignment="1">
      <alignment horizontal="center" vertical="center"/>
    </xf>
    <xf numFmtId="0" fontId="64" fillId="5" borderId="60" xfId="3" applyFont="1" applyBorder="1" applyAlignment="1">
      <alignment horizontal="center" vertical="center"/>
    </xf>
    <xf numFmtId="0" fontId="64" fillId="5" borderId="70" xfId="3" applyFont="1" applyBorder="1" applyAlignment="1">
      <alignment horizontal="center" vertical="center"/>
    </xf>
    <xf numFmtId="0" fontId="76" fillId="8" borderId="67" xfId="2" applyFont="1" applyFill="1" applyBorder="1" applyAlignment="1">
      <alignment horizontal="left" vertical="center" wrapText="1"/>
    </xf>
    <xf numFmtId="0" fontId="76" fillId="8" borderId="68" xfId="2" applyFont="1" applyFill="1" applyBorder="1" applyAlignment="1">
      <alignment horizontal="left" vertical="center" wrapText="1"/>
    </xf>
    <xf numFmtId="0" fontId="76" fillId="8" borderId="69" xfId="2" applyFont="1" applyFill="1" applyBorder="1" applyAlignment="1">
      <alignment horizontal="left" vertical="center" wrapText="1"/>
    </xf>
    <xf numFmtId="0" fontId="64" fillId="5" borderId="37" xfId="3" applyFont="1" applyBorder="1" applyAlignment="1">
      <alignment horizontal="center" vertical="center"/>
    </xf>
    <xf numFmtId="0" fontId="64" fillId="5" borderId="38" xfId="3" applyFont="1" applyBorder="1" applyAlignment="1">
      <alignment horizontal="center" vertical="center"/>
    </xf>
    <xf numFmtId="0" fontId="64" fillId="5" borderId="80" xfId="3" applyFont="1" applyBorder="1" applyAlignment="1">
      <alignment horizontal="center" vertical="center"/>
    </xf>
    <xf numFmtId="0" fontId="64" fillId="5" borderId="50" xfId="3" applyFont="1" applyBorder="1" applyAlignment="1">
      <alignment horizontal="center" vertical="center"/>
    </xf>
    <xf numFmtId="0" fontId="77" fillId="0" borderId="68" xfId="0" applyFont="1" applyBorder="1"/>
    <xf numFmtId="0" fontId="77" fillId="0" borderId="69" xfId="0" applyFont="1" applyBorder="1"/>
    <xf numFmtId="0" fontId="65" fillId="8" borderId="52" xfId="7" applyFont="1" applyFill="1" applyBorder="1" applyAlignment="1">
      <alignment horizontal="left" vertical="center" wrapText="1"/>
    </xf>
    <xf numFmtId="0" fontId="65" fillId="8" borderId="71" xfId="7" applyFont="1" applyFill="1" applyBorder="1" applyAlignment="1">
      <alignment horizontal="left" vertical="center" wrapText="1"/>
    </xf>
    <xf numFmtId="0" fontId="65" fillId="8" borderId="72" xfId="7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40" fillId="9" borderId="52" xfId="0" applyNumberFormat="1" applyFont="1" applyFill="1" applyBorder="1" applyAlignment="1">
      <alignment horizontal="center" vertical="center"/>
    </xf>
    <xf numFmtId="49" fontId="40" fillId="9" borderId="71" xfId="0" applyNumberFormat="1" applyFont="1" applyFill="1" applyBorder="1" applyAlignment="1">
      <alignment horizontal="center" vertical="center"/>
    </xf>
    <xf numFmtId="49" fontId="40" fillId="9" borderId="7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textRotation="90"/>
    </xf>
    <xf numFmtId="0" fontId="43" fillId="0" borderId="0" xfId="0" applyFont="1" applyBorder="1" applyAlignment="1">
      <alignment horizontal="left" textRotation="90"/>
    </xf>
    <xf numFmtId="49" fontId="5" fillId="0" borderId="21" xfId="0" applyNumberFormat="1" applyFont="1" applyBorder="1" applyAlignment="1">
      <alignment horizontal="center" vertical="top" textRotation="180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75" fillId="5" borderId="73" xfId="0" applyFont="1" applyFill="1" applyBorder="1" applyAlignment="1">
      <alignment horizontal="center" vertical="center"/>
    </xf>
    <xf numFmtId="0" fontId="75" fillId="5" borderId="74" xfId="0" applyFont="1" applyFill="1" applyBorder="1" applyAlignment="1">
      <alignment horizontal="center" vertical="center"/>
    </xf>
    <xf numFmtId="0" fontId="75" fillId="5" borderId="78" xfId="0" applyFont="1" applyFill="1" applyBorder="1" applyAlignment="1">
      <alignment horizontal="center" vertical="center"/>
    </xf>
    <xf numFmtId="0" fontId="75" fillId="5" borderId="75" xfId="0" applyFont="1" applyFill="1" applyBorder="1" applyAlignment="1">
      <alignment horizontal="center" vertical="center"/>
    </xf>
    <xf numFmtId="0" fontId="62" fillId="8" borderId="54" xfId="2" applyFont="1" applyFill="1" applyBorder="1" applyAlignment="1">
      <alignment horizontal="center"/>
    </xf>
    <xf numFmtId="0" fontId="62" fillId="8" borderId="60" xfId="2" applyFont="1" applyFill="1" applyBorder="1" applyAlignment="1">
      <alignment horizontal="center"/>
    </xf>
    <xf numFmtId="0" fontId="62" fillId="8" borderId="70" xfId="2" applyFont="1" applyFill="1" applyBorder="1" applyAlignment="1">
      <alignment horizontal="center"/>
    </xf>
    <xf numFmtId="0" fontId="21" fillId="0" borderId="4" xfId="6" applyFont="1" applyBorder="1" applyAlignment="1">
      <alignment horizontal="center"/>
    </xf>
    <xf numFmtId="0" fontId="18" fillId="0" borderId="0" xfId="6" applyFont="1" applyBorder="1" applyAlignment="1">
      <alignment horizontal="center"/>
    </xf>
    <xf numFmtId="0" fontId="14" fillId="0" borderId="0" xfId="6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0" fontId="19" fillId="0" borderId="0" xfId="6" applyFont="1" applyBorder="1" applyAlignment="1">
      <alignment horizontal="center"/>
    </xf>
    <xf numFmtId="0" fontId="20" fillId="0" borderId="8" xfId="6" applyFont="1" applyBorder="1" applyAlignment="1">
      <alignment horizontal="center"/>
    </xf>
    <xf numFmtId="0" fontId="20" fillId="0" borderId="4" xfId="6" applyFont="1" applyBorder="1" applyAlignment="1">
      <alignment horizontal="center"/>
    </xf>
    <xf numFmtId="0" fontId="22" fillId="0" borderId="0" xfId="6" applyFont="1" applyBorder="1" applyAlignment="1">
      <alignment horizontal="center"/>
    </xf>
    <xf numFmtId="0" fontId="23" fillId="0" borderId="0" xfId="0" applyFont="1" applyBorder="1" applyAlignment="1">
      <alignment horizontal="center"/>
    </xf>
  </cellXfs>
  <cellStyles count="8">
    <cellStyle name="Гиперссылка" xfId="1" builtinId="8"/>
    <cellStyle name="ЕС Загл4" xfId="2"/>
    <cellStyle name="ЕС Заголовок1" xfId="3"/>
    <cellStyle name="ЕС Заголовок2" xfId="4"/>
    <cellStyle name="ЕС Заголовок3" xfId="5"/>
    <cellStyle name="Обычный" xfId="0" builtinId="0"/>
    <cellStyle name="Обычный_Бланки на заказ" xfId="6"/>
    <cellStyle name="Пояснение" xfId="7" builtin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271147</xdr:colOff>
      <xdr:row>3</xdr:row>
      <xdr:rowOff>47624</xdr:rowOff>
    </xdr:from>
    <xdr:to>
      <xdr:col>6</xdr:col>
      <xdr:colOff>781051</xdr:colOff>
      <xdr:row>4</xdr:row>
      <xdr:rowOff>266700</xdr:rowOff>
    </xdr:to>
    <xdr:pic>
      <xdr:nvPicPr>
        <xdr:cNvPr id="2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tx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233547" y="600074"/>
          <a:ext cx="2338704" cy="1657351"/>
        </a:xfrm>
        <a:prstGeom prst="roundRect">
          <a:avLst>
            <a:gd name="adj" fmla="val 16667"/>
          </a:avLst>
        </a:prstGeom>
        <a:ln>
          <a:solidFill>
            <a:schemeClr val="accent3">
              <a:lumMod val="20000"/>
              <a:lumOff val="80000"/>
            </a:schemeClr>
          </a:solidFill>
        </a:ln>
        <a:effectLst>
          <a:glow rad="101600">
            <a:schemeClr val="accent3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oneCellAnchor>
    <xdr:from>
      <xdr:col>1</xdr:col>
      <xdr:colOff>0</xdr:colOff>
      <xdr:row>0</xdr:row>
      <xdr:rowOff>33877</xdr:rowOff>
    </xdr:from>
    <xdr:ext cx="5972175" cy="585610"/>
    <xdr:sp macro="" textlink="">
      <xdr:nvSpPr>
        <xdr:cNvPr id="4" name="Прямоугольник 3"/>
        <xdr:cNvSpPr/>
      </xdr:nvSpPr>
      <xdr:spPr>
        <a:xfrm>
          <a:off x="0" y="33877"/>
          <a:ext cx="5972175" cy="585610"/>
        </a:xfrm>
        <a:prstGeom prst="rect">
          <a:avLst/>
        </a:prstGeom>
        <a:noFill/>
        <a:scene3d>
          <a:camera prst="obliqueBottomRight"/>
          <a:lightRig rig="threePt" dir="t"/>
        </a:scene3d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32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  <a:latin typeface="Century Schoolbook" pitchFamily="18" charset="0"/>
            </a:rPr>
            <a:t>ООО Евросервис Укрснаб</a:t>
          </a:r>
        </a:p>
      </xdr:txBody>
    </xdr:sp>
    <xdr:clientData/>
  </xdr:oneCellAnchor>
  <xdr:oneCellAnchor>
    <xdr:from>
      <xdr:col>1</xdr:col>
      <xdr:colOff>246530</xdr:colOff>
      <xdr:row>7</xdr:row>
      <xdr:rowOff>50987</xdr:rowOff>
    </xdr:from>
    <xdr:ext cx="6638924" cy="348813"/>
    <xdr:sp macro="" textlink="">
      <xdr:nvSpPr>
        <xdr:cNvPr id="6" name="Прямоугольник 5"/>
        <xdr:cNvSpPr/>
      </xdr:nvSpPr>
      <xdr:spPr>
        <a:xfrm>
          <a:off x="246530" y="3356722"/>
          <a:ext cx="6638924" cy="348813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 extrusionH="76200">
          <a:extrusionClr>
            <a:schemeClr val="accent3">
              <a:lumMod val="60000"/>
              <a:lumOff val="40000"/>
            </a:schemeClr>
          </a:extrusionClr>
        </a:sp3d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 cmpd="sng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ПРИНАДЛЕЖНОСТИ ДЛЯ ПИСАНИЯ И ЧЕРЧЕНИЯ</a:t>
          </a:r>
        </a:p>
      </xdr:txBody>
    </xdr:sp>
    <xdr:clientData/>
  </xdr:oneCellAnchor>
  <xdr:oneCellAnchor>
    <xdr:from>
      <xdr:col>2</xdr:col>
      <xdr:colOff>1913612</xdr:colOff>
      <xdr:row>119</xdr:row>
      <xdr:rowOff>70856</xdr:rowOff>
    </xdr:from>
    <xdr:ext cx="2813847" cy="348813"/>
    <xdr:sp macro="" textlink="">
      <xdr:nvSpPr>
        <xdr:cNvPr id="7" name="Прямоугольник 6"/>
        <xdr:cNvSpPr/>
      </xdr:nvSpPr>
      <xdr:spPr>
        <a:xfrm>
          <a:off x="2260994" y="22493827"/>
          <a:ext cx="2813847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ИЗДЕЛИЯ</a:t>
          </a:r>
          <a:r>
            <a:rPr lang="ru-RU" sz="2000" b="1" cap="none" spc="0" baseline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 ИЗ БУМАГИ</a:t>
          </a:r>
          <a:endParaRPr lang="ru-RU" sz="2000" b="1" cap="none" spc="0">
            <a:ln w="12700">
              <a:solidFill>
                <a:schemeClr val="tx1"/>
              </a:solidFill>
              <a:prstDash val="solid"/>
            </a:ln>
            <a:solidFill>
              <a:schemeClr val="accent3">
                <a:lumMod val="40000"/>
                <a:lumOff val="60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Lucida Console" pitchFamily="49" charset="0"/>
          </a:endParaRPr>
        </a:p>
      </xdr:txBody>
    </xdr:sp>
    <xdr:clientData/>
  </xdr:oneCellAnchor>
  <xdr:oneCellAnchor>
    <xdr:from>
      <xdr:col>2</xdr:col>
      <xdr:colOff>412024</xdr:colOff>
      <xdr:row>242</xdr:row>
      <xdr:rowOff>61332</xdr:rowOff>
    </xdr:from>
    <xdr:ext cx="5597686" cy="348813"/>
    <xdr:sp macro="" textlink="">
      <xdr:nvSpPr>
        <xdr:cNvPr id="8" name="Прямоугольник 7"/>
        <xdr:cNvSpPr/>
      </xdr:nvSpPr>
      <xdr:spPr>
        <a:xfrm>
          <a:off x="759406" y="43405685"/>
          <a:ext cx="5597686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ПРИНАДЛЕЖНОСТИ ДЛЯ ДЕЛОПРОИЗВОДСТВА</a:t>
          </a:r>
        </a:p>
      </xdr:txBody>
    </xdr:sp>
    <xdr:clientData/>
  </xdr:oneCellAnchor>
  <xdr:oneCellAnchor>
    <xdr:from>
      <xdr:col>2</xdr:col>
      <xdr:colOff>1686693</xdr:colOff>
      <xdr:row>340</xdr:row>
      <xdr:rowOff>60210</xdr:rowOff>
    </xdr:from>
    <xdr:ext cx="3123163" cy="348813"/>
    <xdr:sp macro="" textlink="">
      <xdr:nvSpPr>
        <xdr:cNvPr id="9" name="Прямоугольник 8"/>
        <xdr:cNvSpPr/>
      </xdr:nvSpPr>
      <xdr:spPr>
        <a:xfrm>
          <a:off x="2034075" y="60493534"/>
          <a:ext cx="3123163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 baseline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ОФИСНЫЕ ИНСТРУМЕНТЫ</a:t>
          </a:r>
        </a:p>
      </xdr:txBody>
    </xdr:sp>
    <xdr:clientData/>
  </xdr:oneCellAnchor>
  <xdr:oneCellAnchor>
    <xdr:from>
      <xdr:col>2</xdr:col>
      <xdr:colOff>1407667</xdr:colOff>
      <xdr:row>447</xdr:row>
      <xdr:rowOff>80942</xdr:rowOff>
    </xdr:from>
    <xdr:ext cx="3587136" cy="348813"/>
    <xdr:sp macro="" textlink="">
      <xdr:nvSpPr>
        <xdr:cNvPr id="10" name="Прямоугольник 9"/>
        <xdr:cNvSpPr/>
      </xdr:nvSpPr>
      <xdr:spPr>
        <a:xfrm>
          <a:off x="1755049" y="78544530"/>
          <a:ext cx="3587136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 baseline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ОФИСНЫЕ ПРИНАДЛЕЖНОСТИ</a:t>
          </a:r>
        </a:p>
      </xdr:txBody>
    </xdr:sp>
    <xdr:clientData/>
  </xdr:oneCellAnchor>
  <xdr:oneCellAnchor>
    <xdr:from>
      <xdr:col>2</xdr:col>
      <xdr:colOff>1255267</xdr:colOff>
      <xdr:row>508</xdr:row>
      <xdr:rowOff>70856</xdr:rowOff>
    </xdr:from>
    <xdr:ext cx="4051109" cy="348813"/>
    <xdr:sp macro="" textlink="">
      <xdr:nvSpPr>
        <xdr:cNvPr id="11" name="Прямоугольник 10"/>
        <xdr:cNvSpPr/>
      </xdr:nvSpPr>
      <xdr:spPr>
        <a:xfrm>
          <a:off x="1602649" y="89079180"/>
          <a:ext cx="4051109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НАСТОЛЬНЫЕ ПРИНАДЛЕЖНОСТИ</a:t>
          </a:r>
        </a:p>
      </xdr:txBody>
    </xdr:sp>
    <xdr:clientData/>
  </xdr:oneCellAnchor>
  <xdr:oneCellAnchor>
    <xdr:from>
      <xdr:col>2</xdr:col>
      <xdr:colOff>1560628</xdr:colOff>
      <xdr:row>551</xdr:row>
      <xdr:rowOff>59651</xdr:rowOff>
    </xdr:from>
    <xdr:ext cx="3277820" cy="348813"/>
    <xdr:sp macro="" textlink="">
      <xdr:nvSpPr>
        <xdr:cNvPr id="12" name="Прямоугольник 11"/>
        <xdr:cNvSpPr/>
      </xdr:nvSpPr>
      <xdr:spPr>
        <a:xfrm>
          <a:off x="1908010" y="97035357"/>
          <a:ext cx="3277820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 baseline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УПАКОВОЧНЫЙ МАТЕРИАЛ</a:t>
          </a:r>
        </a:p>
      </xdr:txBody>
    </xdr:sp>
    <xdr:clientData/>
  </xdr:oneCellAnchor>
  <xdr:oneCellAnchor>
    <xdr:from>
      <xdr:col>2</xdr:col>
      <xdr:colOff>1490030</xdr:colOff>
      <xdr:row>577</xdr:row>
      <xdr:rowOff>70857</xdr:rowOff>
    </xdr:from>
    <xdr:ext cx="3432478" cy="348813"/>
    <xdr:sp macro="" textlink="">
      <xdr:nvSpPr>
        <xdr:cNvPr id="13" name="Прямоугольник 12"/>
        <xdr:cNvSpPr/>
      </xdr:nvSpPr>
      <xdr:spPr>
        <a:xfrm>
          <a:off x="1837412" y="101708210"/>
          <a:ext cx="3432478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 baseline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ШТЕМПЕЛЬНАЯ ПРОДУКЦИЯ</a:t>
          </a:r>
        </a:p>
      </xdr:txBody>
    </xdr:sp>
    <xdr:clientData/>
  </xdr:oneCellAnchor>
  <xdr:oneCellAnchor>
    <xdr:from>
      <xdr:col>2</xdr:col>
      <xdr:colOff>604205</xdr:colOff>
      <xdr:row>597</xdr:row>
      <xdr:rowOff>47324</xdr:rowOff>
    </xdr:from>
    <xdr:ext cx="4824398" cy="348813"/>
    <xdr:sp macro="" textlink="">
      <xdr:nvSpPr>
        <xdr:cNvPr id="14" name="Прямоугольник 13"/>
        <xdr:cNvSpPr/>
      </xdr:nvSpPr>
      <xdr:spPr>
        <a:xfrm>
          <a:off x="951587" y="105797236"/>
          <a:ext cx="4824398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ОФИСНАЯ ТЕХНИКА И ОБОРУДОВАНИЕ</a:t>
          </a:r>
        </a:p>
      </xdr:txBody>
    </xdr:sp>
    <xdr:clientData/>
  </xdr:oneCellAnchor>
  <xdr:oneCellAnchor>
    <xdr:from>
      <xdr:col>2</xdr:col>
      <xdr:colOff>1558947</xdr:colOff>
      <xdr:row>635</xdr:row>
      <xdr:rowOff>59650</xdr:rowOff>
    </xdr:from>
    <xdr:ext cx="3123163" cy="348813"/>
    <xdr:sp macro="" textlink="">
      <xdr:nvSpPr>
        <xdr:cNvPr id="15" name="Прямоугольник 14"/>
        <xdr:cNvSpPr/>
      </xdr:nvSpPr>
      <xdr:spPr>
        <a:xfrm>
          <a:off x="1906329" y="113160621"/>
          <a:ext cx="3123163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НОСИТЕЛИ ИНФОРМАЦИИ</a:t>
          </a:r>
        </a:p>
      </xdr:txBody>
    </xdr:sp>
    <xdr:clientData/>
  </xdr:oneCellAnchor>
  <xdr:oneCellAnchor>
    <xdr:from>
      <xdr:col>2</xdr:col>
      <xdr:colOff>57358</xdr:colOff>
      <xdr:row>650</xdr:row>
      <xdr:rowOff>58530</xdr:rowOff>
    </xdr:from>
    <xdr:ext cx="6216317" cy="348813"/>
    <xdr:sp macro="" textlink="">
      <xdr:nvSpPr>
        <xdr:cNvPr id="16" name="Прямоугольник 15"/>
        <xdr:cNvSpPr/>
      </xdr:nvSpPr>
      <xdr:spPr>
        <a:xfrm>
          <a:off x="404740" y="116084236"/>
          <a:ext cx="6216317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РАСХОДНЫЕ МАТЕРИАЛЫ ДЛЯ ОФИСНОЙ ТЕХНИКИ</a:t>
          </a:r>
        </a:p>
      </xdr:txBody>
    </xdr:sp>
    <xdr:clientData/>
  </xdr:oneCellAnchor>
  <xdr:oneCellAnchor>
    <xdr:from>
      <xdr:col>2</xdr:col>
      <xdr:colOff>1682211</xdr:colOff>
      <xdr:row>676</xdr:row>
      <xdr:rowOff>50125</xdr:rowOff>
    </xdr:from>
    <xdr:ext cx="2813847" cy="348813"/>
    <xdr:sp macro="" textlink="">
      <xdr:nvSpPr>
        <xdr:cNvPr id="17" name="Прямоугольник 16"/>
        <xdr:cNvSpPr/>
      </xdr:nvSpPr>
      <xdr:spPr>
        <a:xfrm>
          <a:off x="2029593" y="120726272"/>
          <a:ext cx="2813847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ЧИСТЯЩИЕ СРЕДСТВА</a:t>
          </a:r>
        </a:p>
      </xdr:txBody>
    </xdr:sp>
    <xdr:clientData/>
  </xdr:oneCellAnchor>
  <xdr:oneCellAnchor>
    <xdr:from>
      <xdr:col>2</xdr:col>
      <xdr:colOff>1041795</xdr:colOff>
      <xdr:row>685</xdr:row>
      <xdr:rowOff>37799</xdr:rowOff>
    </xdr:from>
    <xdr:ext cx="3896451" cy="348813"/>
    <xdr:sp macro="" textlink="">
      <xdr:nvSpPr>
        <xdr:cNvPr id="18" name="Прямоугольник 17"/>
        <xdr:cNvSpPr/>
      </xdr:nvSpPr>
      <xdr:spPr>
        <a:xfrm>
          <a:off x="1389177" y="122708593"/>
          <a:ext cx="3896451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ЧЕРТЕЖНЫЕ ПРИНАДЛЕЖНОСТИ</a:t>
          </a:r>
        </a:p>
      </xdr:txBody>
    </xdr:sp>
    <xdr:clientData/>
  </xdr:oneCellAnchor>
  <xdr:oneCellAnchor>
    <xdr:from>
      <xdr:col>2</xdr:col>
      <xdr:colOff>1071491</xdr:colOff>
      <xdr:row>739</xdr:row>
      <xdr:rowOff>72537</xdr:rowOff>
    </xdr:from>
    <xdr:ext cx="3896451" cy="348813"/>
    <xdr:sp macro="" textlink="">
      <xdr:nvSpPr>
        <xdr:cNvPr id="19" name="Прямоугольник 18"/>
        <xdr:cNvSpPr/>
      </xdr:nvSpPr>
      <xdr:spPr>
        <a:xfrm>
          <a:off x="1418873" y="132324361"/>
          <a:ext cx="3896451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ПРОДУКЦИЯ ДЛЯ ТВОРЧЕСТВА</a:t>
          </a:r>
        </a:p>
      </xdr:txBody>
    </xdr:sp>
    <xdr:clientData/>
  </xdr:oneCellAnchor>
  <xdr:oneCellAnchor>
    <xdr:from>
      <xdr:col>2</xdr:col>
      <xdr:colOff>945424</xdr:colOff>
      <xdr:row>776</xdr:row>
      <xdr:rowOff>50686</xdr:rowOff>
    </xdr:from>
    <xdr:ext cx="4051109" cy="348813"/>
    <xdr:sp macro="" textlink="">
      <xdr:nvSpPr>
        <xdr:cNvPr id="20" name="Прямоугольник 19"/>
        <xdr:cNvSpPr/>
      </xdr:nvSpPr>
      <xdr:spPr>
        <a:xfrm>
          <a:off x="1292806" y="138880362"/>
          <a:ext cx="4051109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ШКОЛЬНЫЕ И ДЕТСКИЕ ТОВАРЫ</a:t>
          </a:r>
        </a:p>
      </xdr:txBody>
    </xdr:sp>
    <xdr:clientData/>
  </xdr:oneCellAnchor>
  <xdr:oneCellAnchor>
    <xdr:from>
      <xdr:col>2</xdr:col>
      <xdr:colOff>673682</xdr:colOff>
      <xdr:row>793</xdr:row>
      <xdr:rowOff>72537</xdr:rowOff>
    </xdr:from>
    <xdr:ext cx="4515082" cy="348813"/>
    <xdr:sp macro="" textlink="">
      <xdr:nvSpPr>
        <xdr:cNvPr id="21" name="Прямоугольник 20"/>
        <xdr:cNvSpPr/>
      </xdr:nvSpPr>
      <xdr:spPr>
        <a:xfrm>
          <a:off x="1021064" y="142039861"/>
          <a:ext cx="4515082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ПРЕЗЕНТАЦИОННОЕ ОБОРУДОВАНИЕ</a:t>
          </a:r>
        </a:p>
      </xdr:txBody>
    </xdr:sp>
    <xdr:clientData/>
  </xdr:oneCellAnchor>
  <xdr:oneCellAnchor>
    <xdr:from>
      <xdr:col>2</xdr:col>
      <xdr:colOff>2350642</xdr:colOff>
      <xdr:row>805</xdr:row>
      <xdr:rowOff>42281</xdr:rowOff>
    </xdr:from>
    <xdr:ext cx="1112613" cy="348813"/>
    <xdr:sp macro="" textlink="">
      <xdr:nvSpPr>
        <xdr:cNvPr id="28" name="Прямоугольник 27"/>
        <xdr:cNvSpPr/>
      </xdr:nvSpPr>
      <xdr:spPr>
        <a:xfrm>
          <a:off x="2698024" y="148116810"/>
          <a:ext cx="1112613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РАЗНОЕ</a:t>
          </a:r>
        </a:p>
      </xdr:txBody>
    </xdr:sp>
    <xdr:clientData/>
  </xdr:oneCellAnchor>
  <xdr:oneCellAnchor>
    <xdr:from>
      <xdr:col>2</xdr:col>
      <xdr:colOff>2260435</xdr:colOff>
      <xdr:row>810</xdr:row>
      <xdr:rowOff>59651</xdr:rowOff>
    </xdr:from>
    <xdr:ext cx="1421928" cy="348813"/>
    <xdr:sp macro="" textlink="">
      <xdr:nvSpPr>
        <xdr:cNvPr id="29" name="Прямоугольник 28"/>
        <xdr:cNvSpPr/>
      </xdr:nvSpPr>
      <xdr:spPr>
        <a:xfrm>
          <a:off x="2607817" y="148750504"/>
          <a:ext cx="1421928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КОНВЕРТЫ</a:t>
          </a:r>
        </a:p>
      </xdr:txBody>
    </xdr:sp>
    <xdr:clientData/>
  </xdr:oneCellAnchor>
  <xdr:oneCellAnchor>
    <xdr:from>
      <xdr:col>2</xdr:col>
      <xdr:colOff>2407792</xdr:colOff>
      <xdr:row>819</xdr:row>
      <xdr:rowOff>49006</xdr:rowOff>
    </xdr:from>
    <xdr:ext cx="1112613" cy="348813"/>
    <xdr:sp macro="" textlink="">
      <xdr:nvSpPr>
        <xdr:cNvPr id="30" name="Прямоугольник 29"/>
        <xdr:cNvSpPr/>
      </xdr:nvSpPr>
      <xdr:spPr>
        <a:xfrm>
          <a:off x="2755174" y="150454359"/>
          <a:ext cx="1112613" cy="3488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1" cap="none" spc="0">
              <a:ln w="12700">
                <a:solidFill>
                  <a:schemeClr val="tx1"/>
                </a:solidFill>
                <a:prstDash val="solid"/>
              </a:ln>
              <a:solidFill>
                <a:schemeClr val="accent3">
                  <a:lumMod val="40000"/>
                  <a:lumOff val="60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Lucida Console" pitchFamily="49" charset="0"/>
            </a:rPr>
            <a:t>БЛАНКИ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square" lIns="91440" tIns="45720" rIns="91440" bIns="45720">
        <a:spAutoFit/>
      </a:bodyPr>
      <a:lstStyle>
        <a:defPPr algn="ctr">
          <a:defRPr sz="3600" b="1" cap="none" spc="0">
            <a:ln w="19050">
              <a:solidFill>
                <a:schemeClr val="tx2">
                  <a:tint val="1000"/>
                </a:schemeClr>
              </a:solidFill>
              <a:prstDash val="solid"/>
            </a:ln>
            <a:solidFill>
              <a:schemeClr val="accent3"/>
            </a:solidFill>
            <a:effectLst>
              <a:outerShdw blurRad="50000" dist="50800" dir="7500000" algn="tl">
                <a:srgbClr val="000000">
                  <a:shade val="5000"/>
                  <a:alpha val="35000"/>
                </a:srgbClr>
              </a:outerShdw>
            </a:effectLst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vf.com.ua/" TargetMode="External"/><Relationship Id="rId1" Type="http://schemas.openxmlformats.org/officeDocument/2006/relationships/hyperlink" Target="http://www.evf.com.u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939"/>
  <sheetViews>
    <sheetView tabSelected="1" view="pageLayout" topLeftCell="B559" zoomScale="85" zoomScaleSheetLayoutView="100" zoomScalePageLayoutView="85" workbookViewId="0">
      <selection activeCell="G574" sqref="G574"/>
    </sheetView>
  </sheetViews>
  <sheetFormatPr defaultRowHeight="12" customHeight="1"/>
  <cols>
    <col min="1" max="1" width="0" hidden="1" customWidth="1"/>
    <col min="2" max="2" width="4.85546875" style="163" customWidth="1"/>
    <col min="3" max="3" width="54" style="227" customWidth="1"/>
    <col min="4" max="4" width="17.140625" style="157" customWidth="1"/>
    <col min="5" max="5" width="0" hidden="1" customWidth="1"/>
    <col min="6" max="6" width="0.140625" style="332" customWidth="1"/>
    <col min="7" max="7" width="22.140625" style="239" customWidth="1"/>
    <col min="8" max="12" width="0" hidden="1" customWidth="1"/>
  </cols>
  <sheetData>
    <row r="1" spans="1:13" ht="43.5" customHeight="1">
      <c r="B1" s="648"/>
      <c r="C1" s="649"/>
      <c r="D1" s="649"/>
      <c r="E1" s="649"/>
      <c r="F1" s="649"/>
      <c r="G1" s="649"/>
      <c r="H1" s="650"/>
      <c r="M1" s="46"/>
    </row>
    <row r="2" spans="1:13" ht="12" hidden="1" customHeight="1">
      <c r="A2" s="651" t="s">
        <v>89</v>
      </c>
      <c r="B2" s="164"/>
      <c r="C2" s="208"/>
      <c r="D2" s="146"/>
      <c r="E2" s="114" t="s">
        <v>90</v>
      </c>
      <c r="F2" s="331"/>
      <c r="G2" s="228"/>
      <c r="H2" s="653"/>
      <c r="M2" s="46"/>
    </row>
    <row r="3" spans="1:13" ht="12" hidden="1" customHeight="1">
      <c r="A3" s="651"/>
      <c r="B3" s="164"/>
      <c r="C3" s="208"/>
      <c r="D3" s="146"/>
      <c r="E3" s="114"/>
      <c r="F3" s="331"/>
      <c r="G3" s="228"/>
      <c r="H3" s="653"/>
      <c r="M3" s="46"/>
    </row>
    <row r="4" spans="1:13" ht="113.25" customHeight="1">
      <c r="A4" s="651"/>
      <c r="B4" s="654" t="s">
        <v>1482</v>
      </c>
      <c r="C4" s="655"/>
      <c r="D4" s="655"/>
      <c r="E4" s="655"/>
      <c r="F4" s="655"/>
      <c r="G4" s="655"/>
      <c r="H4" s="656"/>
      <c r="M4" s="46"/>
    </row>
    <row r="5" spans="1:13" ht="33.75" customHeight="1">
      <c r="A5" s="651"/>
      <c r="B5" s="607" t="s">
        <v>1462</v>
      </c>
      <c r="C5" s="608"/>
      <c r="D5" s="608"/>
      <c r="E5" s="608"/>
      <c r="F5" s="608"/>
      <c r="G5" s="608"/>
      <c r="H5" s="165"/>
      <c r="M5" s="46"/>
    </row>
    <row r="6" spans="1:13" ht="24" customHeight="1" thickBot="1">
      <c r="A6" s="651"/>
      <c r="B6" s="623"/>
      <c r="C6" s="624"/>
      <c r="D6" s="624"/>
      <c r="E6" s="346"/>
      <c r="F6" s="352">
        <v>10</v>
      </c>
      <c r="G6" s="353" t="s">
        <v>1480</v>
      </c>
      <c r="H6" s="165"/>
      <c r="M6" s="46"/>
    </row>
    <row r="7" spans="1:13" s="328" customFormat="1" ht="46.5" customHeight="1" thickBot="1">
      <c r="A7" s="651"/>
      <c r="B7" s="347" t="s">
        <v>1460</v>
      </c>
      <c r="C7" s="348" t="s">
        <v>1448</v>
      </c>
      <c r="D7" s="348" t="s">
        <v>1461</v>
      </c>
      <c r="E7" s="349" t="s">
        <v>133</v>
      </c>
      <c r="F7" s="351" t="s">
        <v>1483</v>
      </c>
      <c r="G7" s="350" t="s">
        <v>1568</v>
      </c>
      <c r="H7" s="327" t="s">
        <v>134</v>
      </c>
      <c r="I7" s="328">
        <v>6.3</v>
      </c>
      <c r="M7" s="329"/>
    </row>
    <row r="8" spans="1:13" s="118" customFormat="1" ht="33.75" customHeight="1" thickBot="1">
      <c r="A8" s="651"/>
      <c r="B8" s="657" t="s">
        <v>1459</v>
      </c>
      <c r="C8" s="658"/>
      <c r="D8" s="658"/>
      <c r="E8" s="658"/>
      <c r="F8" s="659"/>
      <c r="G8" s="660"/>
      <c r="H8" s="166"/>
      <c r="I8" s="120"/>
      <c r="J8" s="121"/>
    </row>
    <row r="9" spans="1:13" ht="17.25" customHeight="1" thickBot="1">
      <c r="A9" s="651"/>
      <c r="B9" s="594" t="s">
        <v>1484</v>
      </c>
      <c r="C9" s="595"/>
      <c r="D9" s="595"/>
      <c r="E9" s="595"/>
      <c r="F9" s="595"/>
      <c r="G9" s="596"/>
      <c r="H9" s="167"/>
      <c r="I9" s="13">
        <v>2.69E-2</v>
      </c>
      <c r="J9" s="10"/>
    </row>
    <row r="10" spans="1:13" s="4" customFormat="1" ht="18" customHeight="1">
      <c r="A10" s="651"/>
      <c r="B10" s="354">
        <v>1</v>
      </c>
      <c r="C10" s="355" t="s">
        <v>729</v>
      </c>
      <c r="D10" s="356" t="s">
        <v>728</v>
      </c>
      <c r="E10" s="357">
        <v>0.75</v>
      </c>
      <c r="F10" s="357">
        <f t="shared" ref="F10:F20" si="0">G10*(1-$F$6/100)</f>
        <v>0.72000000000000008</v>
      </c>
      <c r="G10" s="358">
        <v>0.8</v>
      </c>
      <c r="H10" s="359"/>
      <c r="I10" s="360"/>
      <c r="J10" s="361"/>
    </row>
    <row r="11" spans="1:13" s="4" customFormat="1" ht="12" customHeight="1">
      <c r="A11" s="651"/>
      <c r="B11" s="362">
        <f>B10+1</f>
        <v>2</v>
      </c>
      <c r="C11" s="363" t="s">
        <v>621</v>
      </c>
      <c r="D11" s="364" t="s">
        <v>620</v>
      </c>
      <c r="E11" s="365"/>
      <c r="F11" s="366">
        <f t="shared" si="0"/>
        <v>0.81</v>
      </c>
      <c r="G11" s="266">
        <v>0.9</v>
      </c>
      <c r="H11" s="367">
        <f>E19*1.3</f>
        <v>12.051</v>
      </c>
      <c r="I11" s="360"/>
      <c r="J11" s="361"/>
    </row>
    <row r="12" spans="1:13" s="307" customFormat="1" ht="12" customHeight="1">
      <c r="A12" s="651"/>
      <c r="B12" s="362">
        <f t="shared" ref="B12:B20" si="1">B11+1</f>
        <v>3</v>
      </c>
      <c r="C12" s="368" t="s">
        <v>730</v>
      </c>
      <c r="D12" s="369" t="s">
        <v>240</v>
      </c>
      <c r="E12" s="370">
        <v>1.1499999999999999</v>
      </c>
      <c r="F12" s="370">
        <f t="shared" si="0"/>
        <v>1.3140000000000001</v>
      </c>
      <c r="G12" s="371">
        <v>1.46</v>
      </c>
      <c r="H12" s="304">
        <f>E20*1.3</f>
        <v>12.051</v>
      </c>
      <c r="I12" s="372"/>
      <c r="J12" s="306"/>
    </row>
    <row r="13" spans="1:13" s="4" customFormat="1" ht="12" customHeight="1">
      <c r="A13" s="651"/>
      <c r="B13" s="362">
        <f t="shared" si="1"/>
        <v>4</v>
      </c>
      <c r="C13" s="363" t="s">
        <v>623</v>
      </c>
      <c r="D13" s="364" t="s">
        <v>622</v>
      </c>
      <c r="E13" s="365"/>
      <c r="F13" s="366">
        <f t="shared" si="0"/>
        <v>1.35</v>
      </c>
      <c r="G13" s="266">
        <v>1.5</v>
      </c>
      <c r="H13" s="91">
        <f>E12*1.3</f>
        <v>1.4949999999999999</v>
      </c>
      <c r="I13" s="373">
        <v>0.04</v>
      </c>
      <c r="J13" s="361"/>
    </row>
    <row r="14" spans="1:13" s="4" customFormat="1" ht="12" customHeight="1">
      <c r="A14" s="651"/>
      <c r="B14" s="362">
        <f t="shared" si="1"/>
        <v>5</v>
      </c>
      <c r="C14" s="368" t="s">
        <v>479</v>
      </c>
      <c r="D14" s="369" t="s">
        <v>478</v>
      </c>
      <c r="E14" s="370">
        <v>1.1499999999999999</v>
      </c>
      <c r="F14" s="370">
        <f t="shared" si="0"/>
        <v>1.8</v>
      </c>
      <c r="G14" s="371">
        <v>2</v>
      </c>
      <c r="H14" s="91">
        <f>E10*1.3</f>
        <v>0.97500000000000009</v>
      </c>
      <c r="I14" s="373">
        <v>0.04</v>
      </c>
      <c r="J14" s="361"/>
    </row>
    <row r="15" spans="1:13" s="4" customFormat="1" ht="12" customHeight="1">
      <c r="A15" s="651"/>
      <c r="B15" s="362">
        <f t="shared" si="1"/>
        <v>6</v>
      </c>
      <c r="C15" s="368" t="s">
        <v>731</v>
      </c>
      <c r="D15" s="369" t="s">
        <v>241</v>
      </c>
      <c r="E15" s="370">
        <v>1.5</v>
      </c>
      <c r="F15" s="370">
        <f t="shared" si="0"/>
        <v>1.881</v>
      </c>
      <c r="G15" s="371">
        <v>2.09</v>
      </c>
      <c r="H15" s="91"/>
      <c r="I15" s="373"/>
      <c r="J15" s="361"/>
    </row>
    <row r="16" spans="1:13" s="307" customFormat="1" ht="12" customHeight="1">
      <c r="A16" s="651"/>
      <c r="B16" s="362">
        <f t="shared" si="1"/>
        <v>7</v>
      </c>
      <c r="C16" s="368" t="s">
        <v>731</v>
      </c>
      <c r="D16" s="369" t="s">
        <v>242</v>
      </c>
      <c r="E16" s="370">
        <v>1.86</v>
      </c>
      <c r="F16" s="370">
        <f t="shared" si="0"/>
        <v>2.1870000000000003</v>
      </c>
      <c r="G16" s="371">
        <v>2.4300000000000002</v>
      </c>
      <c r="H16" s="304">
        <f>E15*1.3</f>
        <v>1.9500000000000002</v>
      </c>
      <c r="I16" s="305"/>
      <c r="J16" s="306"/>
    </row>
    <row r="17" spans="1:24" s="4" customFormat="1" ht="12" customHeight="1">
      <c r="A17" s="651"/>
      <c r="B17" s="362">
        <f t="shared" si="1"/>
        <v>8</v>
      </c>
      <c r="C17" s="368" t="s">
        <v>239</v>
      </c>
      <c r="D17" s="369" t="s">
        <v>1257</v>
      </c>
      <c r="E17" s="370">
        <v>3</v>
      </c>
      <c r="F17" s="370">
        <f t="shared" si="0"/>
        <v>3.105</v>
      </c>
      <c r="G17" s="371">
        <f>E17*1.15</f>
        <v>3.4499999999999997</v>
      </c>
      <c r="H17" s="91" t="e">
        <f>#REF!*1.3</f>
        <v>#REF!</v>
      </c>
      <c r="I17" s="373">
        <v>0.13170000000000001</v>
      </c>
      <c r="J17" s="361"/>
    </row>
    <row r="18" spans="1:24" s="4" customFormat="1" ht="12" customHeight="1">
      <c r="A18" s="651"/>
      <c r="B18" s="362">
        <f t="shared" si="1"/>
        <v>9</v>
      </c>
      <c r="C18" s="223" t="s">
        <v>244</v>
      </c>
      <c r="D18" s="364" t="s">
        <v>624</v>
      </c>
      <c r="E18" s="365"/>
      <c r="F18" s="366">
        <f t="shared" si="0"/>
        <v>5.49</v>
      </c>
      <c r="G18" s="266">
        <v>6.1</v>
      </c>
      <c r="H18" s="91"/>
      <c r="I18" s="373"/>
      <c r="J18" s="361"/>
    </row>
    <row r="19" spans="1:24" s="4" customFormat="1" ht="12" customHeight="1">
      <c r="A19" s="651"/>
      <c r="B19" s="362">
        <f t="shared" si="1"/>
        <v>10</v>
      </c>
      <c r="C19" s="223" t="s">
        <v>869</v>
      </c>
      <c r="D19" s="364" t="s">
        <v>726</v>
      </c>
      <c r="E19" s="365">
        <v>9.27</v>
      </c>
      <c r="F19" s="366">
        <f t="shared" si="0"/>
        <v>10.8</v>
      </c>
      <c r="G19" s="266">
        <v>12</v>
      </c>
      <c r="H19" s="91"/>
      <c r="I19" s="373"/>
      <c r="J19" s="361"/>
    </row>
    <row r="20" spans="1:24" s="378" customFormat="1" ht="12" customHeight="1" thickBot="1">
      <c r="A20" s="651"/>
      <c r="B20" s="362">
        <f t="shared" si="1"/>
        <v>11</v>
      </c>
      <c r="C20" s="374" t="s">
        <v>735</v>
      </c>
      <c r="D20" s="375" t="s">
        <v>727</v>
      </c>
      <c r="E20" s="376">
        <v>9.27</v>
      </c>
      <c r="F20" s="377">
        <f t="shared" si="0"/>
        <v>10.8</v>
      </c>
      <c r="G20" s="302">
        <v>12</v>
      </c>
      <c r="H20" s="91">
        <f>E17*1.3</f>
        <v>3.9000000000000004</v>
      </c>
      <c r="I20" s="360"/>
      <c r="J20" s="361"/>
    </row>
    <row r="21" spans="1:24" ht="17.25" customHeight="1" thickBot="1">
      <c r="A21" s="651"/>
      <c r="B21" s="661" t="s">
        <v>1258</v>
      </c>
      <c r="C21" s="662"/>
      <c r="D21" s="662"/>
      <c r="E21" s="662"/>
      <c r="F21" s="662"/>
      <c r="G21" s="663"/>
      <c r="H21" s="71"/>
      <c r="I21" s="12"/>
      <c r="J21" s="10"/>
    </row>
    <row r="22" spans="1:24" s="307" customFormat="1" ht="12" customHeight="1">
      <c r="A22" s="651"/>
      <c r="B22" s="379">
        <v>1</v>
      </c>
      <c r="C22" s="355" t="s">
        <v>737</v>
      </c>
      <c r="D22" s="380" t="s">
        <v>243</v>
      </c>
      <c r="E22" s="381">
        <v>2.1</v>
      </c>
      <c r="F22" s="366">
        <f>G22*(1-$F$6/100)</f>
        <v>2.5110000000000001</v>
      </c>
      <c r="G22" s="358">
        <v>2.79</v>
      </c>
      <c r="H22" s="304">
        <f>E22*1.3</f>
        <v>2.7300000000000004</v>
      </c>
      <c r="I22" s="305">
        <v>0.2</v>
      </c>
      <c r="J22" s="306"/>
    </row>
    <row r="23" spans="1:24" ht="12" customHeight="1" thickBot="1">
      <c r="A23" s="651"/>
      <c r="B23" s="171">
        <f t="shared" ref="B23:B63" si="2">B22+1</f>
        <v>2</v>
      </c>
      <c r="C23" s="210" t="s">
        <v>1259</v>
      </c>
      <c r="D23" s="148" t="s">
        <v>245</v>
      </c>
      <c r="E23" s="103">
        <v>8.4</v>
      </c>
      <c r="F23" s="333">
        <f>G23*(1-$F$6/100)</f>
        <v>8.2799999999999994</v>
      </c>
      <c r="G23" s="230">
        <v>9.1999999999999993</v>
      </c>
      <c r="H23" s="71">
        <f>E23*1.3</f>
        <v>10.920000000000002</v>
      </c>
      <c r="I23" s="12"/>
      <c r="J23" s="10"/>
    </row>
    <row r="24" spans="1:24" s="561" customFormat="1" ht="17.25" customHeight="1" thickBot="1">
      <c r="A24" s="651"/>
      <c r="B24" s="594" t="s">
        <v>1260</v>
      </c>
      <c r="C24" s="595"/>
      <c r="D24" s="595"/>
      <c r="E24" s="595"/>
      <c r="F24" s="595"/>
      <c r="G24" s="596"/>
      <c r="H24" s="559"/>
      <c r="I24" s="560"/>
      <c r="M24" s="562"/>
      <c r="N24" s="562"/>
      <c r="O24" s="562"/>
      <c r="P24" s="562"/>
      <c r="Q24" s="562"/>
      <c r="R24" s="562"/>
      <c r="S24" s="562"/>
      <c r="T24" s="562"/>
      <c r="U24" s="562"/>
      <c r="V24" s="562"/>
      <c r="W24" s="562"/>
      <c r="X24" s="562"/>
    </row>
    <row r="25" spans="1:24" ht="12" customHeight="1" thickBot="1">
      <c r="A25" s="651"/>
      <c r="B25" s="184">
        <v>1</v>
      </c>
      <c r="C25" s="213" t="s">
        <v>1454</v>
      </c>
      <c r="D25" s="182" t="s">
        <v>1261</v>
      </c>
      <c r="E25" s="183"/>
      <c r="F25" s="333">
        <f>G25*(1-$F$6/100)</f>
        <v>3.69</v>
      </c>
      <c r="G25" s="233">
        <v>4.0999999999999996</v>
      </c>
      <c r="H25" s="71"/>
      <c r="I25" s="12"/>
      <c r="J25" s="10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</row>
    <row r="26" spans="1:24" s="561" customFormat="1" ht="17.25" customHeight="1" thickBot="1">
      <c r="A26" s="651"/>
      <c r="B26" s="594" t="s">
        <v>1262</v>
      </c>
      <c r="C26" s="595"/>
      <c r="D26" s="595"/>
      <c r="E26" s="595"/>
      <c r="F26" s="595"/>
      <c r="G26" s="596"/>
      <c r="H26" s="559"/>
      <c r="I26" s="560"/>
      <c r="M26" s="562"/>
      <c r="N26" s="562"/>
      <c r="O26" s="562"/>
      <c r="P26" s="562"/>
      <c r="Q26" s="562"/>
      <c r="R26" s="562"/>
      <c r="S26" s="562"/>
      <c r="T26" s="562"/>
      <c r="U26" s="562"/>
      <c r="V26" s="562"/>
      <c r="W26" s="562"/>
      <c r="X26" s="562"/>
    </row>
    <row r="27" spans="1:24" s="4" customFormat="1" ht="12" customHeight="1">
      <c r="A27" s="651"/>
      <c r="B27" s="382">
        <v>1</v>
      </c>
      <c r="C27" s="383" t="s">
        <v>481</v>
      </c>
      <c r="D27" s="384" t="s">
        <v>480</v>
      </c>
      <c r="E27" s="385">
        <v>0.24</v>
      </c>
      <c r="F27" s="366">
        <f t="shared" ref="F27:F36" si="3">G27*(1-$F$6/100)</f>
        <v>0.28800000000000003</v>
      </c>
      <c r="G27" s="386">
        <v>0.32</v>
      </c>
      <c r="H27" s="91">
        <f>E27*1.3</f>
        <v>0.312</v>
      </c>
      <c r="I27" s="373">
        <v>1.7400000000000002E-2</v>
      </c>
      <c r="J27" s="361"/>
    </row>
    <row r="28" spans="1:24" s="4" customFormat="1" ht="12" customHeight="1">
      <c r="A28" s="651"/>
      <c r="B28" s="273">
        <f t="shared" si="2"/>
        <v>2</v>
      </c>
      <c r="C28" s="223" t="s">
        <v>483</v>
      </c>
      <c r="D28" s="153" t="s">
        <v>482</v>
      </c>
      <c r="E28" s="303">
        <v>0.24</v>
      </c>
      <c r="F28" s="366">
        <f t="shared" si="3"/>
        <v>0.28800000000000003</v>
      </c>
      <c r="G28" s="266">
        <v>0.32</v>
      </c>
      <c r="H28" s="91">
        <f>E28*1.3</f>
        <v>0.312</v>
      </c>
      <c r="I28" s="373">
        <v>1.7400000000000002E-2</v>
      </c>
      <c r="J28" s="361"/>
    </row>
    <row r="29" spans="1:24" s="4" customFormat="1" ht="12" customHeight="1">
      <c r="A29" s="651"/>
      <c r="B29" s="387">
        <v>3</v>
      </c>
      <c r="C29" s="368" t="s">
        <v>1263</v>
      </c>
      <c r="D29" s="388" t="s">
        <v>484</v>
      </c>
      <c r="E29" s="389">
        <v>0.3</v>
      </c>
      <c r="F29" s="370">
        <f t="shared" si="3"/>
        <v>0.28800000000000003</v>
      </c>
      <c r="G29" s="371">
        <v>0.32</v>
      </c>
      <c r="H29" s="91">
        <f>E29*1.3</f>
        <v>0.39</v>
      </c>
      <c r="I29" s="373">
        <v>1.4999999999999999E-2</v>
      </c>
      <c r="J29" s="361"/>
    </row>
    <row r="30" spans="1:24" s="4" customFormat="1" ht="12" customHeight="1">
      <c r="A30" s="651"/>
      <c r="B30" s="273">
        <f t="shared" si="2"/>
        <v>4</v>
      </c>
      <c r="C30" s="223" t="s">
        <v>1265</v>
      </c>
      <c r="D30" s="153" t="s">
        <v>1264</v>
      </c>
      <c r="E30" s="111"/>
      <c r="F30" s="366">
        <f t="shared" si="3"/>
        <v>0.28800000000000003</v>
      </c>
      <c r="G30" s="266">
        <v>0.32</v>
      </c>
      <c r="H30" s="91"/>
      <c r="I30" s="373"/>
      <c r="J30" s="361"/>
    </row>
    <row r="31" spans="1:24" s="4" customFormat="1" ht="12" customHeight="1">
      <c r="A31" s="651"/>
      <c r="B31" s="273">
        <f t="shared" si="2"/>
        <v>5</v>
      </c>
      <c r="C31" s="223" t="s">
        <v>1266</v>
      </c>
      <c r="D31" s="153" t="s">
        <v>485</v>
      </c>
      <c r="E31" s="111">
        <v>0.5</v>
      </c>
      <c r="F31" s="366">
        <f t="shared" si="3"/>
        <v>0.54</v>
      </c>
      <c r="G31" s="266">
        <v>0.6</v>
      </c>
      <c r="H31" s="91">
        <f>E31*1.3</f>
        <v>0.65</v>
      </c>
      <c r="I31" s="373">
        <v>3.6000000000000004E-2</v>
      </c>
      <c r="J31" s="361"/>
    </row>
    <row r="32" spans="1:24" s="4" customFormat="1" ht="12" customHeight="1">
      <c r="A32" s="651"/>
      <c r="B32" s="273">
        <f t="shared" si="2"/>
        <v>6</v>
      </c>
      <c r="C32" s="223" t="s">
        <v>1267</v>
      </c>
      <c r="D32" s="153" t="s">
        <v>1268</v>
      </c>
      <c r="E32" s="111">
        <v>0.5</v>
      </c>
      <c r="F32" s="366">
        <f t="shared" si="3"/>
        <v>0.58500000000000008</v>
      </c>
      <c r="G32" s="266">
        <v>0.65</v>
      </c>
      <c r="H32" s="91">
        <f>E32*1.3</f>
        <v>0.65</v>
      </c>
      <c r="I32" s="373">
        <v>0.06</v>
      </c>
      <c r="J32" s="361"/>
    </row>
    <row r="33" spans="1:24" s="4" customFormat="1" ht="12" customHeight="1">
      <c r="A33" s="651"/>
      <c r="B33" s="387">
        <f t="shared" si="2"/>
        <v>7</v>
      </c>
      <c r="C33" s="368" t="s">
        <v>487</v>
      </c>
      <c r="D33" s="388" t="s">
        <v>486</v>
      </c>
      <c r="E33" s="389">
        <v>1</v>
      </c>
      <c r="F33" s="370">
        <f t="shared" si="3"/>
        <v>1.26</v>
      </c>
      <c r="G33" s="371">
        <v>1.4</v>
      </c>
      <c r="H33" s="91">
        <f>E33*1.3</f>
        <v>1.3</v>
      </c>
      <c r="I33" s="373">
        <v>0.1</v>
      </c>
      <c r="J33" s="361"/>
    </row>
    <row r="34" spans="1:24" s="4" customFormat="1" ht="12" customHeight="1">
      <c r="A34" s="651"/>
      <c r="B34" s="273">
        <f t="shared" si="2"/>
        <v>8</v>
      </c>
      <c r="C34" s="223" t="s">
        <v>1290</v>
      </c>
      <c r="D34" s="153"/>
      <c r="E34" s="111"/>
      <c r="F34" s="366">
        <f t="shared" si="3"/>
        <v>1.35</v>
      </c>
      <c r="G34" s="266">
        <v>1.5</v>
      </c>
      <c r="H34" s="91"/>
      <c r="I34" s="373"/>
      <c r="J34" s="361"/>
    </row>
    <row r="35" spans="1:24" s="4" customFormat="1" ht="12" customHeight="1">
      <c r="A35" s="651"/>
      <c r="B35" s="273">
        <v>9</v>
      </c>
      <c r="C35" s="223" t="s">
        <v>909</v>
      </c>
      <c r="D35" s="390"/>
      <c r="E35" s="111">
        <v>4</v>
      </c>
      <c r="F35" s="366">
        <f t="shared" si="3"/>
        <v>6.3</v>
      </c>
      <c r="G35" s="266">
        <v>7</v>
      </c>
      <c r="H35" s="91">
        <f>E35*1.3</f>
        <v>5.2</v>
      </c>
      <c r="I35" s="360">
        <v>0.36199999999999999</v>
      </c>
      <c r="J35" s="361"/>
    </row>
    <row r="36" spans="1:24" s="4" customFormat="1" ht="12" customHeight="1" thickBot="1">
      <c r="A36" s="651"/>
      <c r="B36" s="391">
        <v>10</v>
      </c>
      <c r="C36" s="374" t="s">
        <v>1270</v>
      </c>
      <c r="D36" s="392" t="s">
        <v>1269</v>
      </c>
      <c r="E36" s="393">
        <v>4</v>
      </c>
      <c r="F36" s="366">
        <f t="shared" si="3"/>
        <v>6.3</v>
      </c>
      <c r="G36" s="302">
        <v>7</v>
      </c>
      <c r="H36" s="91">
        <f>E36*1.3</f>
        <v>5.2</v>
      </c>
      <c r="I36" s="360">
        <v>0.45</v>
      </c>
      <c r="J36" s="361"/>
    </row>
    <row r="37" spans="1:24" s="176" customFormat="1" ht="17.25" customHeight="1" thickBot="1">
      <c r="A37" s="651"/>
      <c r="B37" s="594" t="s">
        <v>829</v>
      </c>
      <c r="C37" s="595"/>
      <c r="D37" s="595"/>
      <c r="E37" s="595"/>
      <c r="F37" s="595"/>
      <c r="G37" s="596"/>
      <c r="H37" s="175"/>
      <c r="I37" s="177">
        <f>I28</f>
        <v>1.7400000000000002E-2</v>
      </c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</row>
    <row r="38" spans="1:24" ht="17.25" customHeight="1" thickBot="1">
      <c r="A38" s="651"/>
      <c r="B38" s="615" t="s">
        <v>830</v>
      </c>
      <c r="C38" s="616"/>
      <c r="D38" s="616"/>
      <c r="E38" s="616"/>
      <c r="F38" s="617"/>
      <c r="G38" s="618"/>
      <c r="H38" s="71"/>
      <c r="I38" s="13"/>
      <c r="J38" s="10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</row>
    <row r="39" spans="1:24" ht="12" customHeight="1" thickBot="1">
      <c r="A39" s="651"/>
      <c r="B39" s="191">
        <v>1</v>
      </c>
      <c r="C39" s="214" t="s">
        <v>1455</v>
      </c>
      <c r="D39" s="194" t="s">
        <v>831</v>
      </c>
      <c r="E39" s="193"/>
      <c r="F39" s="333">
        <f>G39*(1-$F$6/100)</f>
        <v>4.8149999999999995</v>
      </c>
      <c r="G39" s="233">
        <v>5.35</v>
      </c>
      <c r="H39" s="71"/>
      <c r="I39" s="13"/>
      <c r="J39" s="10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</row>
    <row r="40" spans="1:24" ht="17.25" customHeight="1" thickBot="1">
      <c r="A40" s="651"/>
      <c r="B40" s="619" t="s">
        <v>832</v>
      </c>
      <c r="C40" s="620"/>
      <c r="D40" s="620"/>
      <c r="E40" s="620"/>
      <c r="F40" s="621"/>
      <c r="G40" s="622"/>
      <c r="H40" s="71"/>
      <c r="I40" s="13"/>
      <c r="J40" s="10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</row>
    <row r="41" spans="1:24" ht="12" customHeight="1" thickBot="1">
      <c r="A41" s="651"/>
      <c r="B41" s="191">
        <v>1</v>
      </c>
      <c r="C41" s="214" t="s">
        <v>834</v>
      </c>
      <c r="D41" s="192" t="s">
        <v>833</v>
      </c>
      <c r="E41" s="193"/>
      <c r="F41" s="333">
        <f>G41*(1-$F$6/100)</f>
        <v>4.5</v>
      </c>
      <c r="G41" s="233">
        <v>5</v>
      </c>
      <c r="H41" s="71"/>
      <c r="I41" s="13"/>
      <c r="J41" s="10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</row>
    <row r="42" spans="1:24" ht="17.25" customHeight="1" thickBot="1">
      <c r="A42" s="651"/>
      <c r="B42" s="619" t="s">
        <v>835</v>
      </c>
      <c r="C42" s="620"/>
      <c r="D42" s="620"/>
      <c r="E42" s="620"/>
      <c r="F42" s="621"/>
      <c r="G42" s="622"/>
      <c r="H42" s="71"/>
      <c r="I42" s="13"/>
      <c r="J42" s="10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</row>
    <row r="43" spans="1:24" s="4" customFormat="1" ht="12" customHeight="1">
      <c r="A43" s="651"/>
      <c r="B43" s="394">
        <v>1</v>
      </c>
      <c r="C43" s="395" t="s">
        <v>836</v>
      </c>
      <c r="D43" s="396" t="s">
        <v>837</v>
      </c>
      <c r="E43" s="397"/>
      <c r="F43" s="370">
        <f t="shared" ref="F43:F49" si="4">G43*(1-$F$6/100)</f>
        <v>3.375</v>
      </c>
      <c r="G43" s="398">
        <v>3.75</v>
      </c>
      <c r="H43" s="91"/>
      <c r="I43" s="360"/>
      <c r="J43" s="361"/>
    </row>
    <row r="44" spans="1:24" s="4" customFormat="1" ht="12" customHeight="1">
      <c r="A44" s="651"/>
      <c r="B44" s="362">
        <v>2</v>
      </c>
      <c r="C44" s="399" t="s">
        <v>838</v>
      </c>
      <c r="D44" s="400" t="s">
        <v>839</v>
      </c>
      <c r="E44" s="365"/>
      <c r="F44" s="366">
        <f t="shared" si="4"/>
        <v>3.375</v>
      </c>
      <c r="G44" s="266">
        <v>3.75</v>
      </c>
      <c r="H44" s="91"/>
      <c r="I44" s="360"/>
      <c r="J44" s="361"/>
    </row>
    <row r="45" spans="1:24" s="4" customFormat="1" ht="12" customHeight="1">
      <c r="A45" s="651"/>
      <c r="B45" s="362">
        <f t="shared" si="2"/>
        <v>3</v>
      </c>
      <c r="C45" s="223" t="s">
        <v>1116</v>
      </c>
      <c r="D45" s="401" t="s">
        <v>1117</v>
      </c>
      <c r="E45" s="365">
        <v>5.45</v>
      </c>
      <c r="F45" s="366">
        <f t="shared" si="4"/>
        <v>5.9850000000000003</v>
      </c>
      <c r="G45" s="266">
        <v>6.65</v>
      </c>
      <c r="H45" s="91">
        <f>E45*1.3</f>
        <v>7.0850000000000009</v>
      </c>
      <c r="I45" s="373">
        <v>0.38888000000000006</v>
      </c>
      <c r="J45" s="361"/>
    </row>
    <row r="46" spans="1:24" s="378" customFormat="1" ht="12" customHeight="1">
      <c r="A46" s="651"/>
      <c r="B46" s="362">
        <f t="shared" si="2"/>
        <v>4</v>
      </c>
      <c r="C46" s="223" t="s">
        <v>1113</v>
      </c>
      <c r="D46" s="401" t="s">
        <v>1112</v>
      </c>
      <c r="E46" s="365">
        <v>3.75</v>
      </c>
      <c r="F46" s="366">
        <f t="shared" si="4"/>
        <v>4.2300000000000004</v>
      </c>
      <c r="G46" s="266">
        <v>4.7</v>
      </c>
      <c r="H46" s="91">
        <f>E46*1.3</f>
        <v>4.875</v>
      </c>
      <c r="I46" s="373">
        <v>0.25396825396</v>
      </c>
      <c r="J46" s="361"/>
    </row>
    <row r="47" spans="1:24" s="307" customFormat="1" ht="12" customHeight="1">
      <c r="A47" s="651"/>
      <c r="B47" s="402">
        <f t="shared" si="2"/>
        <v>5</v>
      </c>
      <c r="C47" s="368" t="s">
        <v>1114</v>
      </c>
      <c r="D47" s="403" t="s">
        <v>1115</v>
      </c>
      <c r="E47" s="370">
        <v>5.15</v>
      </c>
      <c r="F47" s="370">
        <f t="shared" si="4"/>
        <v>5.7149999999999999</v>
      </c>
      <c r="G47" s="371">
        <v>6.35</v>
      </c>
      <c r="H47" s="304">
        <f>E47*1.3</f>
        <v>6.6950000000000003</v>
      </c>
      <c r="I47" s="305">
        <v>0.35079365078999997</v>
      </c>
      <c r="J47" s="306"/>
    </row>
    <row r="48" spans="1:24" s="4" customFormat="1" ht="12" customHeight="1">
      <c r="A48" s="651"/>
      <c r="B48" s="362">
        <v>6</v>
      </c>
      <c r="C48" s="399" t="s">
        <v>841</v>
      </c>
      <c r="D48" s="401" t="s">
        <v>840</v>
      </c>
      <c r="E48" s="365"/>
      <c r="F48" s="366">
        <f t="shared" si="4"/>
        <v>16.2</v>
      </c>
      <c r="G48" s="404">
        <v>18</v>
      </c>
      <c r="H48" s="91"/>
      <c r="I48" s="373"/>
      <c r="J48" s="361"/>
    </row>
    <row r="49" spans="1:24" s="4" customFormat="1" ht="12" customHeight="1" thickBot="1">
      <c r="A49" s="651"/>
      <c r="B49" s="405">
        <f t="shared" si="2"/>
        <v>7</v>
      </c>
      <c r="C49" s="406" t="s">
        <v>842</v>
      </c>
      <c r="D49" s="407" t="s">
        <v>843</v>
      </c>
      <c r="E49" s="408"/>
      <c r="F49" s="366">
        <f t="shared" si="4"/>
        <v>18.900000000000002</v>
      </c>
      <c r="G49" s="409">
        <v>21</v>
      </c>
      <c r="H49" s="91"/>
      <c r="I49" s="373"/>
      <c r="J49" s="361"/>
    </row>
    <row r="50" spans="1:24" ht="17.25" customHeight="1" thickBot="1">
      <c r="A50" s="651"/>
      <c r="B50" s="619" t="s">
        <v>844</v>
      </c>
      <c r="C50" s="620"/>
      <c r="D50" s="620"/>
      <c r="E50" s="620"/>
      <c r="F50" s="621"/>
      <c r="G50" s="622"/>
      <c r="H50" s="71"/>
      <c r="I50" s="12"/>
      <c r="J50" s="10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</row>
    <row r="51" spans="1:24" s="4" customFormat="1" ht="12" customHeight="1">
      <c r="A51" s="651"/>
      <c r="B51" s="354">
        <v>1</v>
      </c>
      <c r="C51" s="410" t="s">
        <v>845</v>
      </c>
      <c r="D51" s="411" t="s">
        <v>846</v>
      </c>
      <c r="E51" s="357"/>
      <c r="F51" s="357">
        <f>G51*(1-$F$6/100)</f>
        <v>4.5</v>
      </c>
      <c r="G51" s="358">
        <v>5</v>
      </c>
      <c r="H51" s="91"/>
      <c r="I51" s="373"/>
      <c r="J51" s="361"/>
    </row>
    <row r="52" spans="1:24" s="307" customFormat="1" ht="12" customHeight="1">
      <c r="A52" s="651"/>
      <c r="B52" s="402">
        <f t="shared" si="2"/>
        <v>2</v>
      </c>
      <c r="C52" s="368" t="s">
        <v>1137</v>
      </c>
      <c r="D52" s="369" t="s">
        <v>1138</v>
      </c>
      <c r="E52" s="370">
        <v>18</v>
      </c>
      <c r="F52" s="370">
        <f>G52*(1-$F$6/100)</f>
        <v>18</v>
      </c>
      <c r="G52" s="371">
        <v>20</v>
      </c>
      <c r="H52" s="304">
        <f>E52*1.3</f>
        <v>23.400000000000002</v>
      </c>
      <c r="I52" s="305">
        <v>1.3</v>
      </c>
      <c r="J52" s="306"/>
    </row>
    <row r="53" spans="1:24" s="4" customFormat="1" ht="12" customHeight="1" thickBot="1">
      <c r="A53" s="651"/>
      <c r="B53" s="412">
        <f t="shared" si="2"/>
        <v>3</v>
      </c>
      <c r="C53" s="374" t="s">
        <v>1110</v>
      </c>
      <c r="D53" s="413" t="s">
        <v>1111</v>
      </c>
      <c r="E53" s="376">
        <v>7.75</v>
      </c>
      <c r="F53" s="377">
        <f>G53*(1-$F$6/100)</f>
        <v>6.48</v>
      </c>
      <c r="G53" s="302">
        <v>7.2</v>
      </c>
      <c r="H53" s="91">
        <f>E53*1.3</f>
        <v>10.075000000000001</v>
      </c>
      <c r="I53" s="373">
        <v>0.5</v>
      </c>
      <c r="J53" s="361"/>
    </row>
    <row r="54" spans="1:24" s="59" customFormat="1" ht="17.25" customHeight="1" thickBot="1">
      <c r="A54" s="651"/>
      <c r="B54" s="609" t="s">
        <v>847</v>
      </c>
      <c r="C54" s="610"/>
      <c r="D54" s="610"/>
      <c r="E54" s="610"/>
      <c r="F54" s="610"/>
      <c r="G54" s="611"/>
      <c r="H54" s="557"/>
      <c r="I54" s="556" t="e">
        <f>#REF!</f>
        <v>#REF!</v>
      </c>
      <c r="J54" s="554"/>
      <c r="M54" s="558"/>
      <c r="N54" s="558"/>
      <c r="O54" s="558"/>
      <c r="P54" s="558"/>
      <c r="Q54" s="558"/>
      <c r="R54" s="558"/>
      <c r="S54" s="558"/>
      <c r="T54" s="558"/>
      <c r="U54" s="558"/>
      <c r="V54" s="558"/>
      <c r="W54" s="558"/>
      <c r="X54" s="558"/>
    </row>
    <row r="55" spans="1:24" s="4" customFormat="1" ht="12" customHeight="1">
      <c r="A55" s="651"/>
      <c r="B55" s="379">
        <v>1</v>
      </c>
      <c r="C55" s="355" t="s">
        <v>1445</v>
      </c>
      <c r="D55" s="380" t="s">
        <v>1443</v>
      </c>
      <c r="E55" s="381">
        <v>2</v>
      </c>
      <c r="F55" s="357">
        <f t="shared" ref="F55:F63" si="5">G55*(1-$F$6/100)</f>
        <v>4.194</v>
      </c>
      <c r="G55" s="358">
        <v>4.66</v>
      </c>
      <c r="H55" s="91">
        <f>E55*1.3</f>
        <v>2.6</v>
      </c>
      <c r="I55" s="373">
        <v>0.11</v>
      </c>
      <c r="J55" s="361"/>
    </row>
    <row r="56" spans="1:24" s="4" customFormat="1" ht="12" customHeight="1">
      <c r="A56" s="651"/>
      <c r="B56" s="387">
        <f t="shared" si="2"/>
        <v>2</v>
      </c>
      <c r="C56" s="368" t="s">
        <v>1446</v>
      </c>
      <c r="D56" s="388" t="s">
        <v>1443</v>
      </c>
      <c r="E56" s="389">
        <v>4</v>
      </c>
      <c r="F56" s="370">
        <f t="shared" si="5"/>
        <v>5.9580000000000002</v>
      </c>
      <c r="G56" s="371">
        <v>6.62</v>
      </c>
      <c r="H56" s="91">
        <f>E56*1.3</f>
        <v>5.2</v>
      </c>
      <c r="I56" s="373"/>
      <c r="J56" s="361"/>
    </row>
    <row r="57" spans="1:24" s="4" customFormat="1" ht="12" customHeight="1">
      <c r="A57" s="651"/>
      <c r="B57" s="387">
        <f t="shared" si="2"/>
        <v>3</v>
      </c>
      <c r="C57" s="368" t="s">
        <v>1447</v>
      </c>
      <c r="D57" s="388" t="s">
        <v>1443</v>
      </c>
      <c r="E57" s="389">
        <v>6</v>
      </c>
      <c r="F57" s="370">
        <f t="shared" si="5"/>
        <v>7.2</v>
      </c>
      <c r="G57" s="371">
        <v>8</v>
      </c>
      <c r="H57" s="91">
        <v>2.42</v>
      </c>
      <c r="I57" s="373"/>
      <c r="J57" s="361"/>
    </row>
    <row r="58" spans="1:24" s="4" customFormat="1" ht="12" customHeight="1">
      <c r="A58" s="651"/>
      <c r="B58" s="273">
        <f t="shared" si="2"/>
        <v>4</v>
      </c>
      <c r="C58" s="223" t="s">
        <v>246</v>
      </c>
      <c r="D58" s="153" t="s">
        <v>247</v>
      </c>
      <c r="E58" s="111">
        <v>7.8</v>
      </c>
      <c r="F58" s="366">
        <f t="shared" si="5"/>
        <v>8.6850000000000005</v>
      </c>
      <c r="G58" s="266">
        <v>9.65</v>
      </c>
      <c r="H58" s="91">
        <f>E58*1.3</f>
        <v>10.14</v>
      </c>
      <c r="I58" s="373">
        <f>0.406286*1.2</f>
        <v>0.48754319999999995</v>
      </c>
      <c r="J58" s="361"/>
    </row>
    <row r="59" spans="1:24" s="4" customFormat="1" ht="12" customHeight="1">
      <c r="A59" s="651"/>
      <c r="B59" s="273">
        <f t="shared" si="2"/>
        <v>5</v>
      </c>
      <c r="C59" s="223" t="s">
        <v>248</v>
      </c>
      <c r="D59" s="153" t="s">
        <v>249</v>
      </c>
      <c r="E59" s="111">
        <v>14.9</v>
      </c>
      <c r="F59" s="366">
        <f t="shared" si="5"/>
        <v>13.815</v>
      </c>
      <c r="G59" s="266">
        <v>15.35</v>
      </c>
      <c r="H59" s="91">
        <f>E59*1.3</f>
        <v>19.37</v>
      </c>
      <c r="I59" s="373">
        <f>1.2*0.65581</f>
        <v>0.786972</v>
      </c>
      <c r="J59" s="361"/>
    </row>
    <row r="60" spans="1:24" s="4" customFormat="1" ht="12" customHeight="1">
      <c r="A60" s="651"/>
      <c r="B60" s="273">
        <f t="shared" si="2"/>
        <v>6</v>
      </c>
      <c r="C60" s="223" t="s">
        <v>1105</v>
      </c>
      <c r="D60" s="153" t="s">
        <v>1106</v>
      </c>
      <c r="E60" s="111"/>
      <c r="F60" s="366">
        <f t="shared" si="5"/>
        <v>16.515000000000001</v>
      </c>
      <c r="G60" s="266">
        <v>18.350000000000001</v>
      </c>
      <c r="H60" s="91"/>
      <c r="I60" s="373"/>
      <c r="J60" s="361"/>
    </row>
    <row r="61" spans="1:24" s="4" customFormat="1" ht="12" customHeight="1">
      <c r="A61" s="651"/>
      <c r="B61" s="273">
        <f t="shared" si="2"/>
        <v>7</v>
      </c>
      <c r="C61" s="223" t="s">
        <v>250</v>
      </c>
      <c r="D61" s="153" t="s">
        <v>251</v>
      </c>
      <c r="E61" s="111">
        <v>22.35</v>
      </c>
      <c r="F61" s="366">
        <f t="shared" si="5"/>
        <v>24.975000000000001</v>
      </c>
      <c r="G61" s="266">
        <v>27.75</v>
      </c>
      <c r="H61" s="91">
        <f>E61*1.3</f>
        <v>29.055000000000003</v>
      </c>
      <c r="I61" s="373">
        <f>1.2*1.164</f>
        <v>1.3967999999999998</v>
      </c>
      <c r="J61" s="361"/>
    </row>
    <row r="62" spans="1:24" s="4" customFormat="1" ht="12" customHeight="1">
      <c r="A62" s="651"/>
      <c r="B62" s="273">
        <f t="shared" si="2"/>
        <v>8</v>
      </c>
      <c r="C62" s="223" t="s">
        <v>252</v>
      </c>
      <c r="D62" s="153" t="s">
        <v>1107</v>
      </c>
      <c r="E62" s="111">
        <v>30.35</v>
      </c>
      <c r="F62" s="366">
        <f t="shared" si="5"/>
        <v>33.975000000000001</v>
      </c>
      <c r="G62" s="266">
        <v>37.75</v>
      </c>
      <c r="H62" s="91">
        <f>E62*1.3</f>
        <v>39.455000000000005</v>
      </c>
      <c r="I62" s="373">
        <v>1.78754578753</v>
      </c>
      <c r="J62" s="361"/>
    </row>
    <row r="63" spans="1:24" s="4" customFormat="1" ht="12" customHeight="1" thickBot="1">
      <c r="A63" s="651"/>
      <c r="B63" s="391">
        <f t="shared" si="2"/>
        <v>9</v>
      </c>
      <c r="C63" s="374" t="s">
        <v>1108</v>
      </c>
      <c r="D63" s="414" t="s">
        <v>1109</v>
      </c>
      <c r="E63" s="393">
        <v>36.75</v>
      </c>
      <c r="F63" s="377">
        <f t="shared" si="5"/>
        <v>41.13</v>
      </c>
      <c r="G63" s="302">
        <v>45.7</v>
      </c>
      <c r="H63" s="91">
        <f>E63*1.3</f>
        <v>47.774999999999999</v>
      </c>
      <c r="I63" s="373">
        <v>2.2200000000000002</v>
      </c>
      <c r="J63" s="361"/>
    </row>
    <row r="64" spans="1:24" ht="17.25" customHeight="1" thickBot="1">
      <c r="A64" s="651"/>
      <c r="B64" s="594" t="s">
        <v>1485</v>
      </c>
      <c r="C64" s="595"/>
      <c r="D64" s="595"/>
      <c r="E64" s="595"/>
      <c r="F64" s="595"/>
      <c r="G64" s="596"/>
      <c r="H64" s="71"/>
      <c r="I64" s="12"/>
      <c r="J64" s="10"/>
    </row>
    <row r="65" spans="1:16" s="307" customFormat="1" ht="12" customHeight="1">
      <c r="A65" s="651"/>
      <c r="B65" s="354">
        <v>1</v>
      </c>
      <c r="C65" s="355" t="s">
        <v>1465</v>
      </c>
      <c r="D65" s="356" t="s">
        <v>1120</v>
      </c>
      <c r="E65" s="357">
        <v>0.85</v>
      </c>
      <c r="F65" s="357">
        <f t="shared" ref="F65:F72" si="6">G65*(1-$F$6/100)</f>
        <v>0.9</v>
      </c>
      <c r="G65" s="358">
        <v>1</v>
      </c>
      <c r="H65" s="304">
        <f>E65*1.3</f>
        <v>1.105</v>
      </c>
      <c r="I65" s="305">
        <v>7.9300000000000009E-2</v>
      </c>
      <c r="J65" s="306"/>
    </row>
    <row r="66" spans="1:16" s="4" customFormat="1" ht="12" customHeight="1">
      <c r="A66" s="651"/>
      <c r="B66" s="362">
        <f>B69+1</f>
        <v>4</v>
      </c>
      <c r="C66" s="223" t="s">
        <v>253</v>
      </c>
      <c r="D66" s="401" t="s">
        <v>1118</v>
      </c>
      <c r="E66" s="365">
        <v>1.55</v>
      </c>
      <c r="F66" s="366">
        <f t="shared" si="6"/>
        <v>1.8900000000000001</v>
      </c>
      <c r="G66" s="266">
        <v>2.1</v>
      </c>
      <c r="H66" s="91">
        <f>E70*1.3</f>
        <v>16.445</v>
      </c>
      <c r="I66" s="373">
        <v>0.4753</v>
      </c>
      <c r="J66" s="361"/>
    </row>
    <row r="67" spans="1:16" s="4" customFormat="1" ht="12" customHeight="1">
      <c r="A67" s="651"/>
      <c r="B67" s="415">
        <f t="shared" ref="B67:B72" si="7">B66+1</f>
        <v>5</v>
      </c>
      <c r="C67" s="368" t="s">
        <v>254</v>
      </c>
      <c r="D67" s="403" t="s">
        <v>1119</v>
      </c>
      <c r="E67" s="370">
        <v>2.0499999999999998</v>
      </c>
      <c r="F67" s="370">
        <f t="shared" si="6"/>
        <v>2.5649999999999999</v>
      </c>
      <c r="G67" s="371">
        <v>2.85</v>
      </c>
      <c r="H67" s="91"/>
      <c r="I67" s="373"/>
      <c r="J67" s="361"/>
    </row>
    <row r="68" spans="1:16" s="4" customFormat="1" ht="12" customHeight="1">
      <c r="A68" s="651"/>
      <c r="B68" s="362">
        <f>B65+1</f>
        <v>2</v>
      </c>
      <c r="C68" s="223" t="s">
        <v>1457</v>
      </c>
      <c r="D68" s="364" t="s">
        <v>1444</v>
      </c>
      <c r="E68" s="365">
        <v>2.5</v>
      </c>
      <c r="F68" s="366">
        <f t="shared" si="6"/>
        <v>0.9</v>
      </c>
      <c r="G68" s="266">
        <v>1</v>
      </c>
      <c r="H68" s="91"/>
      <c r="I68" s="373"/>
      <c r="J68" s="361"/>
    </row>
    <row r="69" spans="1:16" s="4" customFormat="1" ht="12" customHeight="1">
      <c r="A69" s="651"/>
      <c r="B69" s="362">
        <f>B68+1</f>
        <v>3</v>
      </c>
      <c r="C69" s="223" t="s">
        <v>1458</v>
      </c>
      <c r="D69" s="364" t="s">
        <v>1444</v>
      </c>
      <c r="E69" s="365">
        <v>4</v>
      </c>
      <c r="F69" s="366">
        <f t="shared" si="6"/>
        <v>1.4400000000000002</v>
      </c>
      <c r="G69" s="266">
        <v>1.6</v>
      </c>
      <c r="H69" s="91"/>
      <c r="I69" s="373"/>
      <c r="J69" s="361"/>
    </row>
    <row r="70" spans="1:16" s="4" customFormat="1" ht="12" customHeight="1">
      <c r="A70" s="651"/>
      <c r="B70" s="362">
        <f>B67+1</f>
        <v>6</v>
      </c>
      <c r="C70" s="223" t="s">
        <v>523</v>
      </c>
      <c r="D70" s="364" t="s">
        <v>525</v>
      </c>
      <c r="E70" s="365">
        <v>12.65</v>
      </c>
      <c r="F70" s="366">
        <f t="shared" si="6"/>
        <v>6.2100000000000009</v>
      </c>
      <c r="G70" s="266">
        <v>6.9</v>
      </c>
      <c r="H70" s="91">
        <f>E72*1.3</f>
        <v>16.445</v>
      </c>
      <c r="I70" s="373">
        <v>0.4753</v>
      </c>
      <c r="J70" s="361"/>
    </row>
    <row r="71" spans="1:16" s="4" customFormat="1" ht="12" customHeight="1">
      <c r="A71" s="651"/>
      <c r="B71" s="362">
        <f t="shared" si="7"/>
        <v>7</v>
      </c>
      <c r="C71" s="223" t="s">
        <v>524</v>
      </c>
      <c r="D71" s="364" t="s">
        <v>526</v>
      </c>
      <c r="E71" s="365"/>
      <c r="F71" s="366">
        <f t="shared" si="6"/>
        <v>11.700000000000001</v>
      </c>
      <c r="G71" s="266">
        <v>13</v>
      </c>
      <c r="H71" s="91">
        <f>E68*1.3</f>
        <v>3.25</v>
      </c>
      <c r="I71" s="373"/>
      <c r="J71" s="361"/>
    </row>
    <row r="72" spans="1:16" s="4" customFormat="1" ht="12" customHeight="1" thickBot="1">
      <c r="A72" s="651"/>
      <c r="B72" s="412">
        <f t="shared" si="7"/>
        <v>8</v>
      </c>
      <c r="C72" s="374" t="s">
        <v>257</v>
      </c>
      <c r="D72" s="375" t="s">
        <v>907</v>
      </c>
      <c r="E72" s="376">
        <v>12.65</v>
      </c>
      <c r="F72" s="377">
        <f t="shared" si="6"/>
        <v>19.8</v>
      </c>
      <c r="G72" s="302">
        <v>22</v>
      </c>
      <c r="H72" s="91">
        <f>E69*1.3</f>
        <v>5.2</v>
      </c>
      <c r="I72" s="373">
        <v>0.15873015872999999</v>
      </c>
      <c r="J72" s="361"/>
    </row>
    <row r="73" spans="1:16" s="59" customFormat="1" ht="17.25" customHeight="1" thickBot="1">
      <c r="A73" s="651"/>
      <c r="B73" s="612" t="s">
        <v>1486</v>
      </c>
      <c r="C73" s="613"/>
      <c r="D73" s="613"/>
      <c r="E73" s="613"/>
      <c r="F73" s="613"/>
      <c r="G73" s="614"/>
      <c r="H73" s="552"/>
      <c r="I73" s="556"/>
      <c r="J73" s="554"/>
    </row>
    <row r="74" spans="1:16" ht="15" customHeight="1" thickBot="1">
      <c r="A74" s="651"/>
      <c r="B74" s="172">
        <v>1</v>
      </c>
      <c r="C74" s="212" t="s">
        <v>1273</v>
      </c>
      <c r="D74" s="173" t="s">
        <v>1280</v>
      </c>
      <c r="E74" s="174"/>
      <c r="F74" s="333">
        <f t="shared" ref="F74:F81" si="8">G74*(1-$F$6/100)</f>
        <v>3.1949999999999998</v>
      </c>
      <c r="G74" s="232">
        <v>3.55</v>
      </c>
      <c r="H74" s="71"/>
      <c r="I74" s="12"/>
      <c r="J74" s="10"/>
    </row>
    <row r="75" spans="1:16" ht="15" customHeight="1">
      <c r="A75" s="651"/>
      <c r="B75" s="171">
        <f>B74+1</f>
        <v>2</v>
      </c>
      <c r="C75" s="210" t="s">
        <v>1273</v>
      </c>
      <c r="D75" s="148" t="s">
        <v>906</v>
      </c>
      <c r="E75" s="103"/>
      <c r="F75" s="333">
        <f t="shared" si="8"/>
        <v>5.13</v>
      </c>
      <c r="G75" s="230">
        <v>5.7</v>
      </c>
      <c r="H75" s="71"/>
      <c r="I75" s="12"/>
      <c r="J75" s="10"/>
    </row>
    <row r="76" spans="1:16" ht="12" customHeight="1">
      <c r="A76" s="651"/>
      <c r="B76" s="171">
        <f t="shared" ref="B76:B81" si="9">B75+1</f>
        <v>3</v>
      </c>
      <c r="C76" s="210" t="s">
        <v>1273</v>
      </c>
      <c r="D76" s="148" t="s">
        <v>1274</v>
      </c>
      <c r="E76" s="103"/>
      <c r="F76" s="333">
        <f t="shared" si="8"/>
        <v>6.3</v>
      </c>
      <c r="G76" s="230">
        <v>7</v>
      </c>
      <c r="H76" s="71"/>
      <c r="I76" s="12"/>
      <c r="J76" s="10"/>
    </row>
    <row r="77" spans="1:16" ht="12" customHeight="1">
      <c r="A77" s="651"/>
      <c r="B77" s="171">
        <f t="shared" si="9"/>
        <v>4</v>
      </c>
      <c r="C77" s="210" t="s">
        <v>1273</v>
      </c>
      <c r="D77" s="148" t="s">
        <v>1276</v>
      </c>
      <c r="E77" s="103"/>
      <c r="F77" s="333">
        <f t="shared" si="8"/>
        <v>6.75</v>
      </c>
      <c r="G77" s="230">
        <v>7.5</v>
      </c>
      <c r="H77" s="71"/>
      <c r="I77" s="12"/>
      <c r="J77" s="10"/>
    </row>
    <row r="78" spans="1:16" ht="12" customHeight="1">
      <c r="A78" s="651"/>
      <c r="B78" s="171">
        <f t="shared" si="9"/>
        <v>5</v>
      </c>
      <c r="C78" s="210" t="s">
        <v>1273</v>
      </c>
      <c r="D78" s="148" t="s">
        <v>1275</v>
      </c>
      <c r="E78" s="103"/>
      <c r="F78" s="333">
        <f t="shared" si="8"/>
        <v>7.2</v>
      </c>
      <c r="G78" s="230">
        <v>8</v>
      </c>
      <c r="H78" s="71"/>
      <c r="I78" s="12"/>
      <c r="J78" s="10"/>
    </row>
    <row r="79" spans="1:16" ht="12" customHeight="1">
      <c r="A79" s="651"/>
      <c r="B79" s="171">
        <f t="shared" si="9"/>
        <v>6</v>
      </c>
      <c r="C79" s="210" t="s">
        <v>1273</v>
      </c>
      <c r="D79" s="148" t="s">
        <v>1277</v>
      </c>
      <c r="E79" s="103"/>
      <c r="F79" s="333">
        <f t="shared" si="8"/>
        <v>9</v>
      </c>
      <c r="G79" s="230">
        <v>10</v>
      </c>
      <c r="H79" s="71"/>
      <c r="I79" s="12"/>
      <c r="J79" s="10"/>
    </row>
    <row r="80" spans="1:16" ht="12" customHeight="1">
      <c r="A80" s="651"/>
      <c r="B80" s="171">
        <f t="shared" si="9"/>
        <v>7</v>
      </c>
      <c r="C80" s="210" t="s">
        <v>1273</v>
      </c>
      <c r="D80" s="148" t="s">
        <v>1278</v>
      </c>
      <c r="E80" s="103"/>
      <c r="F80" s="333">
        <f t="shared" si="8"/>
        <v>9</v>
      </c>
      <c r="G80" s="230">
        <v>10</v>
      </c>
      <c r="H80" s="71"/>
      <c r="I80" s="12"/>
      <c r="J80" s="10"/>
      <c r="P80" t="s">
        <v>872</v>
      </c>
    </row>
    <row r="81" spans="1:10" ht="12" customHeight="1">
      <c r="A81" s="651"/>
      <c r="B81" s="171">
        <f t="shared" si="9"/>
        <v>8</v>
      </c>
      <c r="C81" s="210" t="s">
        <v>1273</v>
      </c>
      <c r="D81" s="148" t="s">
        <v>1279</v>
      </c>
      <c r="E81" s="103"/>
      <c r="F81" s="333">
        <f t="shared" si="8"/>
        <v>9</v>
      </c>
      <c r="G81" s="230">
        <v>10</v>
      </c>
      <c r="H81" s="71"/>
      <c r="I81" s="12"/>
      <c r="J81" s="10"/>
    </row>
    <row r="82" spans="1:10" s="53" customFormat="1" ht="12" customHeight="1" thickBot="1">
      <c r="A82" s="651"/>
      <c r="F82" s="332"/>
      <c r="H82" s="86"/>
      <c r="I82" s="51"/>
      <c r="J82" s="52"/>
    </row>
    <row r="83" spans="1:10" s="59" customFormat="1" ht="17.25" customHeight="1" thickBot="1">
      <c r="A83" s="651"/>
      <c r="B83" s="594" t="s">
        <v>1487</v>
      </c>
      <c r="C83" s="595"/>
      <c r="D83" s="595"/>
      <c r="E83" s="595"/>
      <c r="F83" s="595"/>
      <c r="G83" s="596"/>
      <c r="H83" s="552"/>
      <c r="I83" s="556"/>
      <c r="J83" s="554"/>
    </row>
    <row r="84" spans="1:10" s="307" customFormat="1" ht="12" customHeight="1">
      <c r="A84" s="652"/>
      <c r="B84" s="379">
        <v>1</v>
      </c>
      <c r="C84" s="355" t="s">
        <v>1466</v>
      </c>
      <c r="D84" s="416" t="s">
        <v>1443</v>
      </c>
      <c r="E84" s="381">
        <v>3.35</v>
      </c>
      <c r="F84" s="370">
        <f t="shared" ref="F84:F92" si="10">G84*(1-$F$6/100)</f>
        <v>4.6979999999999995</v>
      </c>
      <c r="G84" s="358">
        <v>5.22</v>
      </c>
      <c r="H84" s="417">
        <f>E84*1.3</f>
        <v>4.3550000000000004</v>
      </c>
      <c r="I84" s="418"/>
    </row>
    <row r="85" spans="1:10" s="307" customFormat="1" ht="12" customHeight="1">
      <c r="A85" s="652"/>
      <c r="B85" s="387">
        <f>B84+1</f>
        <v>2</v>
      </c>
      <c r="C85" s="368" t="s">
        <v>1467</v>
      </c>
      <c r="D85" s="419" t="s">
        <v>1443</v>
      </c>
      <c r="E85" s="389">
        <v>6.3</v>
      </c>
      <c r="F85" s="370">
        <f t="shared" si="10"/>
        <v>9.234</v>
      </c>
      <c r="G85" s="371">
        <v>10.26</v>
      </c>
      <c r="H85" s="417">
        <f>E85*1.3</f>
        <v>8.19</v>
      </c>
      <c r="I85" s="418"/>
    </row>
    <row r="86" spans="1:10" s="307" customFormat="1" ht="12" customHeight="1">
      <c r="A86" s="652"/>
      <c r="B86" s="387">
        <f t="shared" ref="B86:B92" si="11">B85+1</f>
        <v>3</v>
      </c>
      <c r="C86" s="368" t="s">
        <v>1468</v>
      </c>
      <c r="D86" s="419" t="s">
        <v>1443</v>
      </c>
      <c r="E86" s="389">
        <v>9.4499999999999993</v>
      </c>
      <c r="F86" s="370">
        <f t="shared" si="10"/>
        <v>14.129999999999999</v>
      </c>
      <c r="G86" s="371">
        <v>15.7</v>
      </c>
      <c r="H86" s="417">
        <f>E86*1.3</f>
        <v>12.285</v>
      </c>
      <c r="I86" s="418"/>
    </row>
    <row r="87" spans="1:10" s="307" customFormat="1" ht="12" customHeight="1">
      <c r="A87" s="652"/>
      <c r="B87" s="273">
        <f t="shared" si="11"/>
        <v>4</v>
      </c>
      <c r="C87" s="363" t="s">
        <v>627</v>
      </c>
      <c r="D87" s="420" t="s">
        <v>630</v>
      </c>
      <c r="E87" s="111"/>
      <c r="F87" s="366">
        <f t="shared" si="10"/>
        <v>7.29</v>
      </c>
      <c r="G87" s="266">
        <v>8.1</v>
      </c>
      <c r="H87" s="417"/>
      <c r="I87" s="418"/>
    </row>
    <row r="88" spans="1:10" s="4" customFormat="1" ht="12" customHeight="1">
      <c r="A88" s="651"/>
      <c r="B88" s="273">
        <f t="shared" si="11"/>
        <v>5</v>
      </c>
      <c r="C88" s="363" t="s">
        <v>625</v>
      </c>
      <c r="D88" s="420" t="s">
        <v>628</v>
      </c>
      <c r="E88" s="111"/>
      <c r="F88" s="366">
        <f t="shared" si="10"/>
        <v>13.860000000000001</v>
      </c>
      <c r="G88" s="266">
        <v>15.4</v>
      </c>
      <c r="H88" s="91"/>
      <c r="I88" s="373"/>
      <c r="J88" s="361"/>
    </row>
    <row r="89" spans="1:10" s="4" customFormat="1" ht="12" customHeight="1">
      <c r="A89" s="651"/>
      <c r="B89" s="273">
        <f t="shared" si="11"/>
        <v>6</v>
      </c>
      <c r="C89" s="363" t="s">
        <v>626</v>
      </c>
      <c r="D89" s="420" t="s">
        <v>629</v>
      </c>
      <c r="E89" s="111"/>
      <c r="F89" s="366">
        <f t="shared" si="10"/>
        <v>39.96</v>
      </c>
      <c r="G89" s="266">
        <v>44.4</v>
      </c>
      <c r="H89" s="91"/>
      <c r="I89" s="373"/>
      <c r="J89" s="361"/>
    </row>
    <row r="90" spans="1:10" s="4" customFormat="1" ht="12" customHeight="1">
      <c r="A90" s="651"/>
      <c r="B90" s="273">
        <f t="shared" si="11"/>
        <v>7</v>
      </c>
      <c r="C90" s="363" t="s">
        <v>631</v>
      </c>
      <c r="D90" s="420" t="s">
        <v>632</v>
      </c>
      <c r="E90" s="111"/>
      <c r="F90" s="366">
        <f t="shared" si="10"/>
        <v>19.89</v>
      </c>
      <c r="G90" s="266">
        <v>22.1</v>
      </c>
      <c r="H90" s="91"/>
      <c r="I90" s="373"/>
      <c r="J90" s="361"/>
    </row>
    <row r="91" spans="1:10" s="4" customFormat="1" ht="12" customHeight="1">
      <c r="A91" s="651"/>
      <c r="B91" s="273">
        <f t="shared" si="11"/>
        <v>8</v>
      </c>
      <c r="C91" s="363" t="s">
        <v>633</v>
      </c>
      <c r="D91" s="420" t="s">
        <v>635</v>
      </c>
      <c r="E91" s="111"/>
      <c r="F91" s="366">
        <f t="shared" si="10"/>
        <v>38.25</v>
      </c>
      <c r="G91" s="266">
        <v>42.5</v>
      </c>
      <c r="H91" s="91"/>
      <c r="I91" s="373"/>
      <c r="J91" s="361"/>
    </row>
    <row r="92" spans="1:10" s="4" customFormat="1" ht="12" customHeight="1" thickBot="1">
      <c r="A92" s="651"/>
      <c r="B92" s="273">
        <f t="shared" si="11"/>
        <v>9</v>
      </c>
      <c r="C92" s="363" t="s">
        <v>634</v>
      </c>
      <c r="D92" s="420" t="s">
        <v>636</v>
      </c>
      <c r="E92" s="111"/>
      <c r="F92" s="366">
        <f t="shared" si="10"/>
        <v>56.61</v>
      </c>
      <c r="G92" s="266">
        <v>62.9</v>
      </c>
      <c r="H92" s="91"/>
      <c r="I92" s="373"/>
      <c r="J92" s="361"/>
    </row>
    <row r="93" spans="1:10" s="59" customFormat="1" ht="17.25" customHeight="1" thickBot="1">
      <c r="A93" s="651"/>
      <c r="B93" s="594" t="s">
        <v>1488</v>
      </c>
      <c r="C93" s="595"/>
      <c r="D93" s="595"/>
      <c r="E93" s="595"/>
      <c r="F93" s="595"/>
      <c r="G93" s="596"/>
      <c r="H93" s="552"/>
      <c r="I93" s="556"/>
      <c r="J93" s="554"/>
    </row>
    <row r="94" spans="1:10" ht="12" customHeight="1">
      <c r="A94" s="651"/>
      <c r="B94" s="168">
        <v>1</v>
      </c>
      <c r="C94" s="209" t="s">
        <v>527</v>
      </c>
      <c r="D94" s="169" t="s">
        <v>529</v>
      </c>
      <c r="E94" s="170"/>
      <c r="F94" s="333">
        <f>G94*(1-$F$6/100)</f>
        <v>1.665</v>
      </c>
      <c r="G94" s="229">
        <v>1.85</v>
      </c>
      <c r="H94" s="71"/>
      <c r="I94" s="12"/>
      <c r="J94" s="10"/>
    </row>
    <row r="95" spans="1:10" ht="12" customHeight="1">
      <c r="A95" s="651"/>
      <c r="B95" s="171">
        <f>B94+1</f>
        <v>2</v>
      </c>
      <c r="C95" s="210" t="s">
        <v>528</v>
      </c>
      <c r="D95" s="148" t="s">
        <v>530</v>
      </c>
      <c r="E95" s="103"/>
      <c r="F95" s="333">
        <f>G95*(1-$F$6/100)</f>
        <v>1.665</v>
      </c>
      <c r="G95" s="230">
        <v>1.85</v>
      </c>
      <c r="H95" s="71"/>
      <c r="I95" s="12"/>
      <c r="J95" s="10"/>
    </row>
    <row r="96" spans="1:10" ht="12" customHeight="1">
      <c r="A96" s="651"/>
      <c r="B96" s="171">
        <f>B95+1</f>
        <v>3</v>
      </c>
      <c r="C96" s="210" t="s">
        <v>255</v>
      </c>
      <c r="D96" s="148">
        <v>4152</v>
      </c>
      <c r="E96" s="103">
        <v>4</v>
      </c>
      <c r="F96" s="333">
        <f>G96*(1-$F$6/100)</f>
        <v>5.4</v>
      </c>
      <c r="G96" s="230">
        <v>6</v>
      </c>
      <c r="H96" s="71">
        <f>E96*1.3</f>
        <v>5.2</v>
      </c>
      <c r="I96" s="12">
        <v>0.33790000000000003</v>
      </c>
      <c r="J96" s="10"/>
    </row>
    <row r="97" spans="1:10" ht="12" customHeight="1">
      <c r="A97" s="651"/>
      <c r="B97" s="171">
        <f>B96+1</f>
        <v>4</v>
      </c>
      <c r="C97" s="210" t="s">
        <v>256</v>
      </c>
      <c r="D97" s="148">
        <v>4162</v>
      </c>
      <c r="E97" s="103">
        <v>6.65</v>
      </c>
      <c r="F97" s="333">
        <f>G97*(1-$F$6/100)</f>
        <v>8.91</v>
      </c>
      <c r="G97" s="230">
        <v>9.9</v>
      </c>
      <c r="H97" s="71">
        <f>E97*1.3</f>
        <v>8.6450000000000014</v>
      </c>
      <c r="I97" s="12">
        <v>0.43960000000000005</v>
      </c>
      <c r="J97" s="10"/>
    </row>
    <row r="98" spans="1:10" ht="12" customHeight="1" thickBot="1">
      <c r="A98" s="651"/>
      <c r="B98" s="172">
        <f>B97+1</f>
        <v>5</v>
      </c>
      <c r="C98" s="212" t="s">
        <v>491</v>
      </c>
      <c r="D98" s="173" t="s">
        <v>492</v>
      </c>
      <c r="E98" s="174"/>
      <c r="F98" s="333">
        <f>G98*(1-$F$6/100)</f>
        <v>1.8</v>
      </c>
      <c r="G98" s="232">
        <v>2</v>
      </c>
      <c r="H98" s="71"/>
      <c r="I98" s="12"/>
      <c r="J98" s="10"/>
    </row>
    <row r="99" spans="1:10" s="59" customFormat="1" ht="17.25" customHeight="1" thickBot="1">
      <c r="A99" s="651"/>
      <c r="B99" s="594" t="s">
        <v>873</v>
      </c>
      <c r="C99" s="595"/>
      <c r="D99" s="595"/>
      <c r="E99" s="595"/>
      <c r="F99" s="595"/>
      <c r="G99" s="596"/>
      <c r="H99" s="552"/>
      <c r="I99" s="556"/>
      <c r="J99" s="554"/>
    </row>
    <row r="100" spans="1:10" s="4" customFormat="1" ht="15" customHeight="1">
      <c r="A100" s="651"/>
      <c r="B100" s="387">
        <v>1</v>
      </c>
      <c r="C100" s="368" t="s">
        <v>1140</v>
      </c>
      <c r="D100" s="421" t="s">
        <v>573</v>
      </c>
      <c r="E100" s="389">
        <v>4.3</v>
      </c>
      <c r="F100" s="370">
        <f t="shared" ref="F100:F111" si="12">G100*(1-$F$6/100)</f>
        <v>4.2300000000000004</v>
      </c>
      <c r="G100" s="371">
        <v>4.7</v>
      </c>
      <c r="H100" s="91"/>
      <c r="I100" s="373"/>
      <c r="J100" s="361"/>
    </row>
    <row r="101" spans="1:10" s="4" customFormat="1" ht="15" customHeight="1">
      <c r="A101" s="651"/>
      <c r="B101" s="422">
        <f>B100+1</f>
        <v>2</v>
      </c>
      <c r="C101" s="224" t="s">
        <v>1139</v>
      </c>
      <c r="D101" s="326" t="s">
        <v>1141</v>
      </c>
      <c r="E101" s="303"/>
      <c r="F101" s="366">
        <f t="shared" si="12"/>
        <v>4.6350000000000007</v>
      </c>
      <c r="G101" s="266">
        <v>5.15</v>
      </c>
      <c r="H101" s="91"/>
      <c r="I101" s="373"/>
      <c r="J101" s="361"/>
    </row>
    <row r="102" spans="1:10" s="307" customFormat="1" ht="12" customHeight="1">
      <c r="A102" s="652"/>
      <c r="B102" s="422">
        <f t="shared" ref="B102:B111" si="13">B101+1</f>
        <v>3</v>
      </c>
      <c r="C102" s="223" t="s">
        <v>1469</v>
      </c>
      <c r="D102" s="326"/>
      <c r="E102" s="303"/>
      <c r="F102" s="366">
        <f t="shared" si="12"/>
        <v>6.75</v>
      </c>
      <c r="G102" s="266">
        <v>7.5</v>
      </c>
      <c r="H102" s="417">
        <f>E107*1.3</f>
        <v>13.65</v>
      </c>
      <c r="I102" s="418">
        <v>0.72410000000000008</v>
      </c>
    </row>
    <row r="103" spans="1:10" s="307" customFormat="1" ht="12" customHeight="1">
      <c r="A103" s="651"/>
      <c r="B103" s="422">
        <f t="shared" si="13"/>
        <v>4</v>
      </c>
      <c r="C103" s="223" t="s">
        <v>1470</v>
      </c>
      <c r="D103" s="326"/>
      <c r="E103" s="303"/>
      <c r="F103" s="366">
        <f t="shared" si="12"/>
        <v>6.75</v>
      </c>
      <c r="G103" s="266">
        <v>7.5</v>
      </c>
      <c r="H103" s="304"/>
      <c r="I103" s="305"/>
      <c r="J103" s="306"/>
    </row>
    <row r="104" spans="1:10" s="4" customFormat="1" ht="12" customHeight="1">
      <c r="A104" s="651"/>
      <c r="B104" s="422">
        <f t="shared" si="13"/>
        <v>5</v>
      </c>
      <c r="C104" s="223" t="s">
        <v>882</v>
      </c>
      <c r="D104" s="308" t="s">
        <v>883</v>
      </c>
      <c r="E104" s="303"/>
      <c r="F104" s="366">
        <f t="shared" si="12"/>
        <v>5.13</v>
      </c>
      <c r="G104" s="266">
        <v>5.7</v>
      </c>
      <c r="H104" s="91">
        <f>E109*1.3</f>
        <v>17.875</v>
      </c>
      <c r="I104" s="373">
        <v>1.1646000000000001</v>
      </c>
      <c r="J104" s="361"/>
    </row>
    <row r="105" spans="1:10" s="307" customFormat="1" ht="12" customHeight="1">
      <c r="A105" s="652"/>
      <c r="B105" s="422">
        <f t="shared" si="13"/>
        <v>6</v>
      </c>
      <c r="C105" s="223" t="s">
        <v>879</v>
      </c>
      <c r="D105" s="308" t="s">
        <v>880</v>
      </c>
      <c r="E105" s="303"/>
      <c r="F105" s="366">
        <f t="shared" si="12"/>
        <v>6.2100000000000009</v>
      </c>
      <c r="G105" s="266">
        <v>6.9</v>
      </c>
      <c r="H105" s="417">
        <f>E100*1.3</f>
        <v>5.59</v>
      </c>
      <c r="I105" s="418">
        <v>0.34129999999999999</v>
      </c>
    </row>
    <row r="106" spans="1:10" s="307" customFormat="1" ht="12" customHeight="1" thickBot="1">
      <c r="A106" s="651"/>
      <c r="B106" s="422">
        <f t="shared" si="13"/>
        <v>7</v>
      </c>
      <c r="C106" s="223" t="s">
        <v>876</v>
      </c>
      <c r="D106" s="308" t="s">
        <v>875</v>
      </c>
      <c r="E106" s="303"/>
      <c r="F106" s="366">
        <f t="shared" si="12"/>
        <v>7.875</v>
      </c>
      <c r="G106" s="266">
        <v>8.75</v>
      </c>
      <c r="H106" s="304"/>
      <c r="I106" s="305"/>
      <c r="J106" s="306"/>
    </row>
    <row r="107" spans="1:10" s="307" customFormat="1" ht="12" customHeight="1">
      <c r="A107" s="651"/>
      <c r="B107" s="422">
        <f t="shared" si="13"/>
        <v>8</v>
      </c>
      <c r="C107" s="355" t="s">
        <v>876</v>
      </c>
      <c r="D107" s="423" t="s">
        <v>874</v>
      </c>
      <c r="E107" s="381">
        <v>10.5</v>
      </c>
      <c r="F107" s="370">
        <f t="shared" si="12"/>
        <v>8.1539999999999999</v>
      </c>
      <c r="G107" s="358">
        <v>9.06</v>
      </c>
      <c r="H107" s="304"/>
      <c r="I107" s="305"/>
      <c r="J107" s="306"/>
    </row>
    <row r="108" spans="1:10" s="307" customFormat="1" ht="12" customHeight="1">
      <c r="A108" s="651"/>
      <c r="B108" s="422">
        <f t="shared" si="13"/>
        <v>9</v>
      </c>
      <c r="C108" s="223" t="s">
        <v>877</v>
      </c>
      <c r="D108" s="308" t="s">
        <v>878</v>
      </c>
      <c r="E108" s="303"/>
      <c r="F108" s="366">
        <f t="shared" si="12"/>
        <v>10.125</v>
      </c>
      <c r="G108" s="266">
        <v>11.25</v>
      </c>
      <c r="H108" s="304"/>
      <c r="I108" s="305"/>
      <c r="J108" s="306"/>
    </row>
    <row r="109" spans="1:10" s="4" customFormat="1" ht="12" customHeight="1">
      <c r="A109" s="651"/>
      <c r="B109" s="422">
        <f t="shared" si="13"/>
        <v>10</v>
      </c>
      <c r="C109" s="223" t="s">
        <v>881</v>
      </c>
      <c r="D109" s="308">
        <v>1810012</v>
      </c>
      <c r="E109" s="303">
        <v>13.75</v>
      </c>
      <c r="F109" s="366">
        <f t="shared" si="12"/>
        <v>20.340000000000003</v>
      </c>
      <c r="G109" s="266">
        <v>22.6</v>
      </c>
      <c r="H109" s="91" t="e">
        <f>#REF!*1.3</f>
        <v>#REF!</v>
      </c>
      <c r="I109" s="373">
        <v>0.51719999999999999</v>
      </c>
      <c r="J109" s="361"/>
    </row>
    <row r="110" spans="1:10" s="307" customFormat="1" ht="12" customHeight="1">
      <c r="A110" s="651"/>
      <c r="B110" s="422">
        <f t="shared" si="13"/>
        <v>11</v>
      </c>
      <c r="C110" s="224" t="s">
        <v>1143</v>
      </c>
      <c r="D110" s="326" t="s">
        <v>574</v>
      </c>
      <c r="E110" s="303">
        <v>5.85</v>
      </c>
      <c r="F110" s="366">
        <f t="shared" si="12"/>
        <v>6.03</v>
      </c>
      <c r="G110" s="404">
        <v>6.7</v>
      </c>
      <c r="H110" s="304">
        <f>E110*1.3</f>
        <v>7.6049999999999995</v>
      </c>
      <c r="I110" s="305">
        <v>0.89130000000000009</v>
      </c>
      <c r="J110" s="306"/>
    </row>
    <row r="111" spans="1:10" s="307" customFormat="1" ht="12" customHeight="1" thickBot="1">
      <c r="A111" s="651"/>
      <c r="B111" s="422">
        <f t="shared" si="13"/>
        <v>12</v>
      </c>
      <c r="C111" s="424" t="s">
        <v>1144</v>
      </c>
      <c r="D111" s="425" t="s">
        <v>1142</v>
      </c>
      <c r="E111" s="426"/>
      <c r="F111" s="370">
        <f t="shared" si="12"/>
        <v>10.044</v>
      </c>
      <c r="G111" s="427">
        <v>11.16</v>
      </c>
      <c r="H111" s="304"/>
      <c r="I111" s="305"/>
      <c r="J111" s="306"/>
    </row>
    <row r="112" spans="1:10" s="53" customFormat="1" ht="17.25" customHeight="1" thickBot="1">
      <c r="A112" s="651"/>
      <c r="B112" s="594" t="s">
        <v>1456</v>
      </c>
      <c r="C112" s="595"/>
      <c r="D112" s="595"/>
      <c r="E112" s="595"/>
      <c r="F112" s="595"/>
      <c r="G112" s="596"/>
      <c r="H112" s="86"/>
      <c r="I112" s="51"/>
      <c r="J112" s="52"/>
    </row>
    <row r="113" spans="1:10" s="307" customFormat="1" ht="12" customHeight="1">
      <c r="A113" s="651"/>
      <c r="B113" s="354">
        <v>1</v>
      </c>
      <c r="C113" s="428" t="s">
        <v>493</v>
      </c>
      <c r="D113" s="429" t="s">
        <v>494</v>
      </c>
      <c r="E113" s="357"/>
      <c r="F113" s="430">
        <f t="shared" ref="F113:F119" si="14">G113*(1-$F$6/100)</f>
        <v>1.35</v>
      </c>
      <c r="G113" s="358">
        <v>1.5</v>
      </c>
      <c r="H113" s="304">
        <f>E119*1.3</f>
        <v>2.5350000000000001</v>
      </c>
      <c r="I113" s="305">
        <v>0.14120000000000002</v>
      </c>
      <c r="J113" s="306"/>
    </row>
    <row r="114" spans="1:10" s="4" customFormat="1" ht="12" customHeight="1">
      <c r="A114" s="651"/>
      <c r="B114" s="431">
        <v>2</v>
      </c>
      <c r="C114" s="223" t="s">
        <v>738</v>
      </c>
      <c r="D114" s="364" t="s">
        <v>734</v>
      </c>
      <c r="E114" s="365">
        <v>0.75</v>
      </c>
      <c r="F114" s="366">
        <f t="shared" si="14"/>
        <v>0.9900000000000001</v>
      </c>
      <c r="G114" s="266">
        <v>1.1000000000000001</v>
      </c>
      <c r="H114" s="91">
        <f>E118*1.3</f>
        <v>1.8199999999999998</v>
      </c>
      <c r="I114" s="373">
        <v>9.6800000000000011E-2</v>
      </c>
      <c r="J114" s="361"/>
    </row>
    <row r="115" spans="1:10" s="4" customFormat="1" ht="12" customHeight="1">
      <c r="A115" s="651"/>
      <c r="B115" s="431">
        <f>B118+1</f>
        <v>7</v>
      </c>
      <c r="C115" s="223" t="s">
        <v>738</v>
      </c>
      <c r="D115" s="364" t="s">
        <v>739</v>
      </c>
      <c r="E115" s="365">
        <v>0.95</v>
      </c>
      <c r="F115" s="366">
        <f t="shared" si="14"/>
        <v>1.35</v>
      </c>
      <c r="G115" s="266">
        <v>1.5</v>
      </c>
      <c r="H115" s="91"/>
      <c r="I115" s="373"/>
      <c r="J115" s="361"/>
    </row>
    <row r="116" spans="1:10" s="4" customFormat="1" ht="12" customHeight="1">
      <c r="A116" s="651"/>
      <c r="B116" s="431">
        <f>B117+1</f>
        <v>6</v>
      </c>
      <c r="C116" s="223" t="s">
        <v>741</v>
      </c>
      <c r="D116" s="364" t="s">
        <v>471</v>
      </c>
      <c r="E116" s="365">
        <v>1</v>
      </c>
      <c r="F116" s="366">
        <f t="shared" si="14"/>
        <v>1.35</v>
      </c>
      <c r="G116" s="266">
        <v>1.5</v>
      </c>
      <c r="H116" s="91"/>
      <c r="I116" s="373"/>
      <c r="J116" s="361"/>
    </row>
    <row r="117" spans="1:10" s="4" customFormat="1" ht="12" customHeight="1">
      <c r="A117" s="651"/>
      <c r="B117" s="431">
        <v>5</v>
      </c>
      <c r="C117" s="223" t="s">
        <v>741</v>
      </c>
      <c r="D117" s="364" t="s">
        <v>472</v>
      </c>
      <c r="E117" s="365">
        <v>1</v>
      </c>
      <c r="F117" s="366">
        <f t="shared" si="14"/>
        <v>1.575</v>
      </c>
      <c r="G117" s="266">
        <v>1.75</v>
      </c>
      <c r="H117" s="91"/>
      <c r="I117" s="373"/>
      <c r="J117" s="361"/>
    </row>
    <row r="118" spans="1:10" s="4" customFormat="1" ht="12" customHeight="1">
      <c r="A118" s="651"/>
      <c r="B118" s="431">
        <v>6</v>
      </c>
      <c r="C118" s="223" t="s">
        <v>738</v>
      </c>
      <c r="D118" s="364" t="s">
        <v>740</v>
      </c>
      <c r="E118" s="365">
        <v>1.4</v>
      </c>
      <c r="F118" s="366">
        <f t="shared" si="14"/>
        <v>1.845</v>
      </c>
      <c r="G118" s="266">
        <v>2.0499999999999998</v>
      </c>
      <c r="H118" s="91">
        <f>E114*1.3</f>
        <v>0.97500000000000009</v>
      </c>
      <c r="I118" s="373">
        <v>4.3099999999999999E-2</v>
      </c>
      <c r="J118" s="361"/>
    </row>
    <row r="119" spans="1:10" s="4" customFormat="1" ht="12" customHeight="1" thickBot="1">
      <c r="A119" s="651"/>
      <c r="B119" s="432">
        <v>7</v>
      </c>
      <c r="C119" s="424" t="s">
        <v>742</v>
      </c>
      <c r="D119" s="433" t="s">
        <v>473</v>
      </c>
      <c r="E119" s="434">
        <v>1.95</v>
      </c>
      <c r="F119" s="434">
        <f t="shared" si="14"/>
        <v>2.3849999999999998</v>
      </c>
      <c r="G119" s="427">
        <v>2.65</v>
      </c>
      <c r="H119" s="91"/>
      <c r="I119" s="373"/>
      <c r="J119" s="361"/>
    </row>
    <row r="120" spans="1:10" s="118" customFormat="1" ht="33.75" customHeight="1">
      <c r="A120" s="651"/>
      <c r="B120" s="597"/>
      <c r="C120" s="598"/>
      <c r="D120" s="598"/>
      <c r="E120" s="598"/>
      <c r="F120" s="599"/>
      <c r="G120" s="600"/>
      <c r="H120" s="119"/>
      <c r="I120" s="120"/>
      <c r="J120" s="121"/>
    </row>
    <row r="121" spans="1:10" s="59" customFormat="1" ht="17.25" customHeight="1">
      <c r="A121" s="651"/>
      <c r="B121" s="591" t="s">
        <v>1489</v>
      </c>
      <c r="C121" s="592"/>
      <c r="D121" s="592"/>
      <c r="E121" s="592"/>
      <c r="F121" s="592"/>
      <c r="G121" s="593"/>
      <c r="H121" s="552"/>
      <c r="I121" s="556"/>
      <c r="J121" s="554"/>
    </row>
    <row r="122" spans="1:10" s="4" customFormat="1" ht="12" customHeight="1">
      <c r="A122" s="651"/>
      <c r="B122" s="387">
        <v>1</v>
      </c>
      <c r="C122" s="435" t="s">
        <v>1369</v>
      </c>
      <c r="D122" s="436" t="s">
        <v>1370</v>
      </c>
      <c r="E122" s="389"/>
      <c r="F122" s="370">
        <f>G122*(1-$F$6/100)</f>
        <v>23.724</v>
      </c>
      <c r="G122" s="371">
        <v>26.36</v>
      </c>
      <c r="H122" s="91"/>
      <c r="I122" s="373"/>
      <c r="J122" s="361"/>
    </row>
    <row r="123" spans="1:10" s="4" customFormat="1" ht="12" customHeight="1" thickBot="1">
      <c r="A123" s="651"/>
      <c r="B123" s="387">
        <f>B122+1</f>
        <v>2</v>
      </c>
      <c r="C123" s="435" t="s">
        <v>1372</v>
      </c>
      <c r="D123" s="436" t="s">
        <v>1371</v>
      </c>
      <c r="E123" s="389"/>
      <c r="F123" s="370">
        <f>G123*(1-$F$6/100)</f>
        <v>30.419999999999998</v>
      </c>
      <c r="G123" s="371">
        <v>33.799999999999997</v>
      </c>
      <c r="H123" s="91"/>
      <c r="I123" s="373"/>
      <c r="J123" s="361"/>
    </row>
    <row r="124" spans="1:10" s="59" customFormat="1" ht="17.25" customHeight="1" thickBot="1">
      <c r="A124" s="651"/>
      <c r="B124" s="594" t="s">
        <v>1490</v>
      </c>
      <c r="C124" s="595"/>
      <c r="D124" s="595"/>
      <c r="E124" s="595"/>
      <c r="F124" s="595"/>
      <c r="G124" s="596"/>
      <c r="H124" s="552"/>
      <c r="I124" s="553"/>
      <c r="J124" s="554"/>
    </row>
    <row r="125" spans="1:10" ht="15" customHeight="1">
      <c r="A125" s="651"/>
      <c r="B125" s="437">
        <v>1</v>
      </c>
      <c r="C125" s="363" t="s">
        <v>637</v>
      </c>
      <c r="D125" s="420" t="s">
        <v>638</v>
      </c>
      <c r="E125" s="303"/>
      <c r="F125" s="366">
        <f t="shared" ref="F125:F133" si="15">G125*(1-$F$6/100)</f>
        <v>3.33</v>
      </c>
      <c r="G125" s="266">
        <v>3.7</v>
      </c>
      <c r="H125" s="71"/>
      <c r="I125" s="13"/>
      <c r="J125" s="10"/>
    </row>
    <row r="126" spans="1:10" s="53" customFormat="1" ht="12" customHeight="1">
      <c r="A126" s="651"/>
      <c r="B126" s="309">
        <f>B125+1</f>
        <v>2</v>
      </c>
      <c r="C126" s="555" t="s">
        <v>824</v>
      </c>
      <c r="D126" s="439" t="s">
        <v>825</v>
      </c>
      <c r="E126" s="440">
        <v>2.0499999999999998</v>
      </c>
      <c r="F126" s="370">
        <f t="shared" si="15"/>
        <v>3.7710000000000004</v>
      </c>
      <c r="G126" s="398">
        <v>4.1900000000000004</v>
      </c>
      <c r="H126" s="86">
        <f>E126*1.3</f>
        <v>2.665</v>
      </c>
      <c r="I126" s="51">
        <v>0.1857</v>
      </c>
      <c r="J126" s="52"/>
    </row>
    <row r="127" spans="1:10" s="53" customFormat="1" ht="12" customHeight="1">
      <c r="A127" s="651"/>
      <c r="B127" s="309">
        <f t="shared" ref="B127:B133" si="16">B126+1</f>
        <v>3</v>
      </c>
      <c r="C127" s="363" t="s">
        <v>639</v>
      </c>
      <c r="D127" s="420" t="s">
        <v>640</v>
      </c>
      <c r="E127" s="303"/>
      <c r="F127" s="366">
        <f t="shared" si="15"/>
        <v>12.06</v>
      </c>
      <c r="G127" s="266">
        <v>13.4</v>
      </c>
      <c r="H127" s="86"/>
      <c r="I127" s="51"/>
      <c r="J127" s="52"/>
    </row>
    <row r="128" spans="1:10" s="53" customFormat="1" ht="12" customHeight="1">
      <c r="A128" s="651"/>
      <c r="B128" s="309">
        <f t="shared" si="16"/>
        <v>4</v>
      </c>
      <c r="C128" s="363" t="s">
        <v>641</v>
      </c>
      <c r="D128" s="420" t="s">
        <v>642</v>
      </c>
      <c r="E128" s="303"/>
      <c r="F128" s="366">
        <f t="shared" si="15"/>
        <v>18.809999999999999</v>
      </c>
      <c r="G128" s="266">
        <v>20.9</v>
      </c>
      <c r="H128" s="86"/>
      <c r="I128" s="51"/>
      <c r="J128" s="52"/>
    </row>
    <row r="129" spans="1:10" s="54" customFormat="1" ht="12" customHeight="1">
      <c r="A129" s="651"/>
      <c r="B129" s="437">
        <f t="shared" si="16"/>
        <v>5</v>
      </c>
      <c r="C129" s="368" t="s">
        <v>898</v>
      </c>
      <c r="D129" s="419" t="s">
        <v>884</v>
      </c>
      <c r="E129" s="389">
        <v>2</v>
      </c>
      <c r="F129" s="370">
        <f t="shared" si="15"/>
        <v>4.1399999999999997</v>
      </c>
      <c r="G129" s="371">
        <v>4.5999999999999996</v>
      </c>
      <c r="H129" s="71">
        <f>E130*1.3</f>
        <v>4.6800000000000006</v>
      </c>
      <c r="I129" s="12">
        <v>0.50694000000000006</v>
      </c>
      <c r="J129" s="10"/>
    </row>
    <row r="130" spans="1:10" s="53" customFormat="1" ht="12" customHeight="1">
      <c r="A130" s="651"/>
      <c r="B130" s="309">
        <f>B129+1</f>
        <v>6</v>
      </c>
      <c r="C130" s="223" t="s">
        <v>899</v>
      </c>
      <c r="D130" s="390" t="s">
        <v>826</v>
      </c>
      <c r="E130" s="441">
        <v>3.6</v>
      </c>
      <c r="F130" s="366">
        <f t="shared" si="15"/>
        <v>6.03</v>
      </c>
      <c r="G130" s="266">
        <v>6.7</v>
      </c>
      <c r="H130" s="86">
        <f>E129*1.3</f>
        <v>2.6</v>
      </c>
      <c r="I130" s="51">
        <v>0.28090000000000004</v>
      </c>
      <c r="J130" s="52"/>
    </row>
    <row r="131" spans="1:10" s="53" customFormat="1" ht="12" customHeight="1">
      <c r="A131" s="651"/>
      <c r="B131" s="309">
        <f t="shared" si="16"/>
        <v>7</v>
      </c>
      <c r="C131" s="363" t="s">
        <v>643</v>
      </c>
      <c r="D131" s="420" t="s">
        <v>644</v>
      </c>
      <c r="E131" s="303"/>
      <c r="F131" s="366">
        <f t="shared" si="15"/>
        <v>6.2100000000000009</v>
      </c>
      <c r="G131" s="266">
        <v>6.9</v>
      </c>
      <c r="H131" s="86"/>
      <c r="I131" s="51"/>
      <c r="J131" s="52"/>
    </row>
    <row r="132" spans="1:10" s="53" customFormat="1" ht="12" customHeight="1">
      <c r="A132" s="651"/>
      <c r="B132" s="309">
        <f t="shared" si="16"/>
        <v>8</v>
      </c>
      <c r="C132" s="261" t="s">
        <v>827</v>
      </c>
      <c r="D132" s="442"/>
      <c r="E132" s="443">
        <v>0.3</v>
      </c>
      <c r="F132" s="366">
        <f t="shared" si="15"/>
        <v>0.36000000000000004</v>
      </c>
      <c r="G132" s="444">
        <v>0.4</v>
      </c>
      <c r="H132" s="86"/>
      <c r="I132" s="51"/>
      <c r="J132" s="52"/>
    </row>
    <row r="133" spans="1:10" s="53" customFormat="1" ht="12" customHeight="1" thickBot="1">
      <c r="A133" s="651"/>
      <c r="B133" s="309">
        <f t="shared" si="16"/>
        <v>9</v>
      </c>
      <c r="C133" s="223" t="s">
        <v>1373</v>
      </c>
      <c r="D133" s="420" t="s">
        <v>1374</v>
      </c>
      <c r="E133" s="111">
        <v>2.5</v>
      </c>
      <c r="F133" s="366">
        <f t="shared" si="15"/>
        <v>4.95</v>
      </c>
      <c r="G133" s="266">
        <v>5.5</v>
      </c>
      <c r="H133" s="86"/>
      <c r="I133" s="51"/>
      <c r="J133" s="52"/>
    </row>
    <row r="134" spans="1:10" ht="17.25" customHeight="1" thickBot="1">
      <c r="A134" s="651"/>
      <c r="B134" s="594" t="s">
        <v>1491</v>
      </c>
      <c r="C134" s="595"/>
      <c r="D134" s="595"/>
      <c r="E134" s="595"/>
      <c r="F134" s="595"/>
      <c r="G134" s="596"/>
      <c r="H134" s="71"/>
      <c r="I134" s="12"/>
      <c r="J134" s="10"/>
    </row>
    <row r="135" spans="1:10" ht="12" customHeight="1">
      <c r="A135" s="651"/>
      <c r="B135" s="185">
        <v>1</v>
      </c>
      <c r="C135" s="218" t="s">
        <v>902</v>
      </c>
      <c r="D135" s="197"/>
      <c r="E135" s="109">
        <v>0.3</v>
      </c>
      <c r="F135" s="333">
        <f>G135*(1-$F$6/100)</f>
        <v>0.45</v>
      </c>
      <c r="G135" s="236">
        <v>0.5</v>
      </c>
      <c r="H135" s="71">
        <f>E135*1.3</f>
        <v>0.39</v>
      </c>
      <c r="I135" s="13">
        <v>3.1E-2</v>
      </c>
      <c r="J135" s="10"/>
    </row>
    <row r="136" spans="1:10" ht="12" customHeight="1" thickBot="1">
      <c r="A136" s="651"/>
      <c r="B136" s="172">
        <f>B135+1</f>
        <v>2</v>
      </c>
      <c r="C136" s="212" t="s">
        <v>915</v>
      </c>
      <c r="D136" s="179"/>
      <c r="E136" s="174">
        <v>3</v>
      </c>
      <c r="F136" s="333">
        <f>G136*(1-$F$6/100)</f>
        <v>3.105</v>
      </c>
      <c r="G136" s="232">
        <f>E136*1.15</f>
        <v>3.4499999999999997</v>
      </c>
      <c r="H136" s="71">
        <f>E136*1.3</f>
        <v>3.9000000000000004</v>
      </c>
      <c r="I136" s="13">
        <v>0.18960000000000002</v>
      </c>
      <c r="J136" s="10"/>
    </row>
    <row r="137" spans="1:10" ht="17.25" customHeight="1" thickBot="1">
      <c r="A137" s="651"/>
      <c r="B137" s="594" t="s">
        <v>1492</v>
      </c>
      <c r="C137" s="595"/>
      <c r="D137" s="595"/>
      <c r="E137" s="595"/>
      <c r="F137" s="595"/>
      <c r="G137" s="596"/>
      <c r="H137" s="71"/>
      <c r="I137" s="13"/>
      <c r="J137" s="10"/>
    </row>
    <row r="138" spans="1:10" ht="15" customHeight="1">
      <c r="A138" s="651"/>
      <c r="B138" s="171">
        <v>1</v>
      </c>
      <c r="C138" s="211" t="s">
        <v>1377</v>
      </c>
      <c r="D138" s="112" t="s">
        <v>1378</v>
      </c>
      <c r="E138" s="103">
        <v>3</v>
      </c>
      <c r="F138" s="333">
        <f>G138*(1-$F$6/100)</f>
        <v>3.51</v>
      </c>
      <c r="G138" s="230">
        <v>3.9</v>
      </c>
      <c r="H138" s="71"/>
      <c r="I138" s="13"/>
      <c r="J138" s="10"/>
    </row>
    <row r="139" spans="1:10" ht="12" customHeight="1">
      <c r="A139" s="651"/>
      <c r="B139" s="171">
        <f>B138+1</f>
        <v>2</v>
      </c>
      <c r="C139" s="211" t="s">
        <v>1375</v>
      </c>
      <c r="D139" s="112" t="s">
        <v>1376</v>
      </c>
      <c r="E139" s="103"/>
      <c r="F139" s="333">
        <f>G139*(1-$F$6/100)</f>
        <v>6.75</v>
      </c>
      <c r="G139" s="230">
        <v>7.5</v>
      </c>
      <c r="H139" s="71"/>
      <c r="I139" s="13"/>
      <c r="J139" s="10"/>
    </row>
    <row r="140" spans="1:10" ht="12" customHeight="1" thickBot="1">
      <c r="A140" s="651"/>
      <c r="B140" s="171">
        <f>B139+1</f>
        <v>3</v>
      </c>
      <c r="C140" s="218" t="s">
        <v>900</v>
      </c>
      <c r="D140" s="197" t="s">
        <v>901</v>
      </c>
      <c r="E140" s="109">
        <v>60</v>
      </c>
      <c r="F140" s="333">
        <f>G140*(1-$F$6/100)</f>
        <v>88.02</v>
      </c>
      <c r="G140" s="236">
        <v>97.8</v>
      </c>
      <c r="H140" s="71">
        <f>E138*1.3</f>
        <v>3.9000000000000004</v>
      </c>
      <c r="I140" s="13">
        <v>0.2</v>
      </c>
      <c r="J140" s="10"/>
    </row>
    <row r="141" spans="1:10" ht="17.25" customHeight="1" thickBot="1">
      <c r="A141" s="651"/>
      <c r="B141" s="594" t="s">
        <v>1493</v>
      </c>
      <c r="C141" s="595"/>
      <c r="D141" s="595"/>
      <c r="E141" s="595"/>
      <c r="F141" s="595"/>
      <c r="G141" s="596"/>
      <c r="H141" s="71"/>
      <c r="I141" s="13"/>
      <c r="J141" s="10"/>
    </row>
    <row r="142" spans="1:10" ht="15" customHeight="1">
      <c r="A142" s="651"/>
      <c r="B142" s="338">
        <v>1</v>
      </c>
      <c r="C142" s="209" t="s">
        <v>803</v>
      </c>
      <c r="D142" s="344" t="s">
        <v>1379</v>
      </c>
      <c r="E142" s="345">
        <v>1.8</v>
      </c>
      <c r="F142" s="341">
        <f t="shared" ref="F142:F153" si="17">G142*(1-$F$6/100)</f>
        <v>2.79</v>
      </c>
      <c r="G142" s="229">
        <v>3.1</v>
      </c>
      <c r="H142" s="71"/>
      <c r="I142" s="13"/>
      <c r="J142" s="10"/>
    </row>
    <row r="143" spans="1:10" ht="12" customHeight="1">
      <c r="A143" s="651"/>
      <c r="B143" s="187">
        <v>2</v>
      </c>
      <c r="C143" s="211" t="s">
        <v>645</v>
      </c>
      <c r="D143" s="317" t="s">
        <v>646</v>
      </c>
      <c r="E143" s="72"/>
      <c r="F143" s="333">
        <f t="shared" si="17"/>
        <v>3.7890000000000001</v>
      </c>
      <c r="G143" s="230">
        <v>4.21</v>
      </c>
      <c r="H143" s="71"/>
      <c r="I143" s="13"/>
      <c r="J143" s="10"/>
    </row>
    <row r="144" spans="1:10" ht="12" customHeight="1">
      <c r="A144" s="651"/>
      <c r="B144" s="187">
        <f t="shared" ref="B144:B191" si="18">B143+1</f>
        <v>3</v>
      </c>
      <c r="C144" s="211" t="s">
        <v>649</v>
      </c>
      <c r="D144" s="317" t="s">
        <v>647</v>
      </c>
      <c r="E144" s="72"/>
      <c r="F144" s="333">
        <f t="shared" si="17"/>
        <v>4.2300000000000004</v>
      </c>
      <c r="G144" s="230">
        <v>4.7</v>
      </c>
      <c r="H144" s="71"/>
      <c r="I144" s="13"/>
      <c r="J144" s="10"/>
    </row>
    <row r="145" spans="1:10" ht="12" customHeight="1">
      <c r="A145" s="651"/>
      <c r="B145" s="187">
        <f t="shared" si="18"/>
        <v>4</v>
      </c>
      <c r="C145" s="211" t="s">
        <v>650</v>
      </c>
      <c r="D145" s="317" t="s">
        <v>1380</v>
      </c>
      <c r="E145" s="72"/>
      <c r="F145" s="333">
        <f t="shared" si="17"/>
        <v>5.04</v>
      </c>
      <c r="G145" s="230">
        <v>5.6</v>
      </c>
      <c r="H145" s="71"/>
      <c r="I145" s="13"/>
      <c r="J145" s="10"/>
    </row>
    <row r="146" spans="1:10" ht="12" customHeight="1">
      <c r="A146" s="651"/>
      <c r="B146" s="187">
        <f t="shared" si="18"/>
        <v>5</v>
      </c>
      <c r="C146" s="211" t="s">
        <v>651</v>
      </c>
      <c r="D146" s="317" t="s">
        <v>648</v>
      </c>
      <c r="E146" s="72"/>
      <c r="F146" s="333">
        <f t="shared" si="17"/>
        <v>5.67</v>
      </c>
      <c r="G146" s="230">
        <v>6.3</v>
      </c>
      <c r="H146" s="71"/>
      <c r="I146" s="13"/>
      <c r="J146" s="10"/>
    </row>
    <row r="147" spans="1:10" ht="12" customHeight="1">
      <c r="A147" s="651"/>
      <c r="B147" s="187">
        <f t="shared" si="18"/>
        <v>6</v>
      </c>
      <c r="C147" s="211" t="s">
        <v>652</v>
      </c>
      <c r="D147" s="317" t="s">
        <v>653</v>
      </c>
      <c r="E147" s="72"/>
      <c r="F147" s="333">
        <f t="shared" si="17"/>
        <v>6.12</v>
      </c>
      <c r="G147" s="230">
        <v>6.8</v>
      </c>
      <c r="H147" s="71"/>
      <c r="I147" s="13"/>
      <c r="J147" s="10"/>
    </row>
    <row r="148" spans="1:10" ht="12" customHeight="1">
      <c r="A148" s="651"/>
      <c r="B148" s="187">
        <f t="shared" si="18"/>
        <v>7</v>
      </c>
      <c r="C148" s="211" t="s">
        <v>655</v>
      </c>
      <c r="D148" s="317" t="s">
        <v>654</v>
      </c>
      <c r="E148" s="72"/>
      <c r="F148" s="333">
        <f t="shared" si="17"/>
        <v>7.8299999999999992</v>
      </c>
      <c r="G148" s="230">
        <v>8.6999999999999993</v>
      </c>
      <c r="H148" s="71"/>
      <c r="I148" s="13"/>
      <c r="J148" s="10"/>
    </row>
    <row r="149" spans="1:10" ht="12" customHeight="1">
      <c r="A149" s="651"/>
      <c r="B149" s="187">
        <f t="shared" si="18"/>
        <v>8</v>
      </c>
      <c r="C149" s="211" t="s">
        <v>1381</v>
      </c>
      <c r="D149" s="317" t="s">
        <v>1382</v>
      </c>
      <c r="E149" s="72">
        <v>6.5</v>
      </c>
      <c r="F149" s="333">
        <f t="shared" si="17"/>
        <v>1.53</v>
      </c>
      <c r="G149" s="230">
        <v>1.7</v>
      </c>
      <c r="H149" s="71">
        <f>E142*1.3</f>
        <v>2.3400000000000003</v>
      </c>
      <c r="I149" s="12">
        <v>0.1</v>
      </c>
      <c r="J149" s="10"/>
    </row>
    <row r="150" spans="1:10" ht="12" customHeight="1">
      <c r="A150" s="651"/>
      <c r="B150" s="187">
        <f t="shared" si="18"/>
        <v>9</v>
      </c>
      <c r="C150" s="211" t="s">
        <v>1389</v>
      </c>
      <c r="D150" s="317" t="s">
        <v>1390</v>
      </c>
      <c r="E150" s="72"/>
      <c r="F150" s="333">
        <f t="shared" si="17"/>
        <v>3.9600000000000004</v>
      </c>
      <c r="G150" s="230">
        <v>4.4000000000000004</v>
      </c>
      <c r="H150" s="71">
        <f>E149*1.3</f>
        <v>8.4500000000000011</v>
      </c>
      <c r="I150" s="12">
        <v>0.55000000000000004</v>
      </c>
      <c r="J150" s="10"/>
    </row>
    <row r="151" spans="1:10" ht="12" customHeight="1">
      <c r="A151" s="651"/>
      <c r="B151" s="187">
        <f t="shared" si="18"/>
        <v>10</v>
      </c>
      <c r="C151" s="211" t="s">
        <v>1383</v>
      </c>
      <c r="D151" s="317" t="s">
        <v>1384</v>
      </c>
      <c r="E151" s="72"/>
      <c r="F151" s="333">
        <f t="shared" si="17"/>
        <v>3.9600000000000004</v>
      </c>
      <c r="G151" s="230">
        <v>4.4000000000000004</v>
      </c>
      <c r="H151" s="71"/>
      <c r="I151" s="12"/>
      <c r="J151" s="10"/>
    </row>
    <row r="152" spans="1:10" ht="12" customHeight="1">
      <c r="A152" s="651"/>
      <c r="B152" s="187">
        <f t="shared" si="18"/>
        <v>11</v>
      </c>
      <c r="C152" s="211" t="s">
        <v>1385</v>
      </c>
      <c r="D152" s="317" t="s">
        <v>1386</v>
      </c>
      <c r="E152" s="72"/>
      <c r="F152" s="333">
        <f t="shared" si="17"/>
        <v>10.35</v>
      </c>
      <c r="G152" s="230">
        <v>11.5</v>
      </c>
      <c r="H152" s="71"/>
      <c r="I152" s="12"/>
      <c r="J152" s="10"/>
    </row>
    <row r="153" spans="1:10" ht="12" customHeight="1" thickBot="1">
      <c r="A153" s="651"/>
      <c r="B153" s="188">
        <f t="shared" si="18"/>
        <v>12</v>
      </c>
      <c r="C153" s="215" t="s">
        <v>1387</v>
      </c>
      <c r="D153" s="343" t="s">
        <v>1388</v>
      </c>
      <c r="E153" s="190"/>
      <c r="F153" s="342">
        <f t="shared" si="17"/>
        <v>20.61</v>
      </c>
      <c r="G153" s="232">
        <v>22.9</v>
      </c>
      <c r="H153" s="71"/>
      <c r="I153" s="12"/>
      <c r="J153" s="10"/>
    </row>
    <row r="154" spans="1:10" ht="17.25" customHeight="1" thickBot="1">
      <c r="A154" s="651"/>
      <c r="B154" s="594" t="s">
        <v>1494</v>
      </c>
      <c r="C154" s="595"/>
      <c r="D154" s="595"/>
      <c r="E154" s="595"/>
      <c r="F154" s="595"/>
      <c r="G154" s="596"/>
      <c r="H154" s="71"/>
      <c r="I154" s="15" t="e">
        <f>#REF!</f>
        <v>#REF!</v>
      </c>
      <c r="J154" s="10"/>
    </row>
    <row r="155" spans="1:10" s="4" customFormat="1" ht="12" customHeight="1">
      <c r="A155" s="651"/>
      <c r="B155" s="445">
        <v>1</v>
      </c>
      <c r="C155" s="383" t="s">
        <v>506</v>
      </c>
      <c r="D155" s="446" t="s">
        <v>505</v>
      </c>
      <c r="E155" s="447">
        <v>2.75</v>
      </c>
      <c r="F155" s="430">
        <f t="shared" ref="F155:F173" si="19">G155*(1-$F$6/100)</f>
        <v>4.59</v>
      </c>
      <c r="G155" s="386">
        <v>5.0999999999999996</v>
      </c>
      <c r="H155" s="91">
        <f t="shared" ref="H155:H173" si="20">E155*1.3</f>
        <v>3.5750000000000002</v>
      </c>
      <c r="I155" s="373">
        <v>0.3</v>
      </c>
      <c r="J155" s="361"/>
    </row>
    <row r="156" spans="1:10" s="4" customFormat="1" ht="12" customHeight="1">
      <c r="A156" s="651"/>
      <c r="B156" s="402">
        <f t="shared" ref="B156:B165" si="21">B155+1</f>
        <v>2</v>
      </c>
      <c r="C156" s="368" t="s">
        <v>508</v>
      </c>
      <c r="D156" s="403" t="s">
        <v>507</v>
      </c>
      <c r="E156" s="370">
        <v>3.8</v>
      </c>
      <c r="F156" s="370">
        <f t="shared" si="19"/>
        <v>6.9300000000000006</v>
      </c>
      <c r="G156" s="371">
        <v>7.7</v>
      </c>
      <c r="H156" s="91">
        <f t="shared" si="20"/>
        <v>4.9399999999999995</v>
      </c>
      <c r="I156" s="373">
        <v>0.41</v>
      </c>
      <c r="J156" s="361"/>
    </row>
    <row r="157" spans="1:10" s="4" customFormat="1" ht="12" customHeight="1">
      <c r="A157" s="651"/>
      <c r="B157" s="362">
        <f t="shared" si="21"/>
        <v>3</v>
      </c>
      <c r="C157" s="223" t="s">
        <v>510</v>
      </c>
      <c r="D157" s="401" t="s">
        <v>509</v>
      </c>
      <c r="E157" s="448">
        <v>4.75</v>
      </c>
      <c r="F157" s="366">
        <f t="shared" si="19"/>
        <v>8.82</v>
      </c>
      <c r="G157" s="266">
        <v>9.8000000000000007</v>
      </c>
      <c r="H157" s="91">
        <f t="shared" ref="H157:H162" si="22">E157*1.3</f>
        <v>6.1749999999999998</v>
      </c>
      <c r="I157" s="373">
        <v>0.5</v>
      </c>
      <c r="J157" s="361"/>
    </row>
    <row r="158" spans="1:10" s="4" customFormat="1" ht="12" customHeight="1">
      <c r="A158" s="651"/>
      <c r="B158" s="362">
        <f t="shared" si="21"/>
        <v>4</v>
      </c>
      <c r="C158" s="223" t="s">
        <v>512</v>
      </c>
      <c r="D158" s="401" t="s">
        <v>511</v>
      </c>
      <c r="E158" s="448">
        <v>4.75</v>
      </c>
      <c r="F158" s="366">
        <f t="shared" si="19"/>
        <v>8.82</v>
      </c>
      <c r="G158" s="266">
        <v>9.8000000000000007</v>
      </c>
      <c r="H158" s="91">
        <f t="shared" si="22"/>
        <v>6.1749999999999998</v>
      </c>
      <c r="I158" s="373">
        <v>0.5</v>
      </c>
      <c r="J158" s="361"/>
    </row>
    <row r="159" spans="1:10" s="4" customFormat="1" ht="12" customHeight="1">
      <c r="A159" s="651"/>
      <c r="B159" s="362">
        <f t="shared" si="21"/>
        <v>5</v>
      </c>
      <c r="C159" s="223" t="s">
        <v>514</v>
      </c>
      <c r="D159" s="401" t="s">
        <v>513</v>
      </c>
      <c r="E159" s="448">
        <v>8.35</v>
      </c>
      <c r="F159" s="366">
        <f t="shared" si="19"/>
        <v>13.68</v>
      </c>
      <c r="G159" s="266">
        <v>15.2</v>
      </c>
      <c r="H159" s="91">
        <f t="shared" si="22"/>
        <v>10.855</v>
      </c>
      <c r="I159" s="373">
        <v>0.95100000000000007</v>
      </c>
      <c r="J159" s="361"/>
    </row>
    <row r="160" spans="1:10" s="4" customFormat="1" ht="12" customHeight="1">
      <c r="A160" s="651"/>
      <c r="B160" s="402">
        <f t="shared" si="21"/>
        <v>6</v>
      </c>
      <c r="C160" s="368" t="s">
        <v>535</v>
      </c>
      <c r="D160" s="403" t="s">
        <v>515</v>
      </c>
      <c r="E160" s="370">
        <v>3.6</v>
      </c>
      <c r="F160" s="370">
        <f t="shared" si="19"/>
        <v>6.03</v>
      </c>
      <c r="G160" s="371">
        <v>6.7</v>
      </c>
      <c r="H160" s="91">
        <f t="shared" si="22"/>
        <v>4.6800000000000006</v>
      </c>
      <c r="I160" s="373">
        <v>0.4</v>
      </c>
      <c r="J160" s="361"/>
    </row>
    <row r="161" spans="1:10" s="4" customFormat="1" ht="12" customHeight="1">
      <c r="A161" s="651"/>
      <c r="B161" s="362">
        <f t="shared" si="21"/>
        <v>7</v>
      </c>
      <c r="C161" s="223" t="s">
        <v>537</v>
      </c>
      <c r="D161" s="401" t="s">
        <v>536</v>
      </c>
      <c r="E161" s="448">
        <v>5</v>
      </c>
      <c r="F161" s="366">
        <f t="shared" si="19"/>
        <v>8.5500000000000007</v>
      </c>
      <c r="G161" s="266">
        <v>9.5</v>
      </c>
      <c r="H161" s="91">
        <f t="shared" si="22"/>
        <v>6.5</v>
      </c>
      <c r="I161" s="373">
        <v>0.56000000000000005</v>
      </c>
      <c r="J161" s="361"/>
    </row>
    <row r="162" spans="1:10" s="4" customFormat="1" ht="12" customHeight="1">
      <c r="A162" s="651"/>
      <c r="B162" s="362">
        <f t="shared" si="21"/>
        <v>8</v>
      </c>
      <c r="C162" s="223" t="s">
        <v>539</v>
      </c>
      <c r="D162" s="401" t="s">
        <v>538</v>
      </c>
      <c r="E162" s="448">
        <v>5</v>
      </c>
      <c r="F162" s="366">
        <f t="shared" si="19"/>
        <v>8.370000000000001</v>
      </c>
      <c r="G162" s="266">
        <v>9.3000000000000007</v>
      </c>
      <c r="H162" s="91">
        <f t="shared" si="22"/>
        <v>6.5</v>
      </c>
      <c r="I162" s="373">
        <v>0.56000000000000005</v>
      </c>
      <c r="J162" s="361"/>
    </row>
    <row r="163" spans="1:10" s="4" customFormat="1" ht="12" customHeight="1">
      <c r="A163" s="651"/>
      <c r="B163" s="362">
        <f t="shared" si="21"/>
        <v>9</v>
      </c>
      <c r="C163" s="223" t="s">
        <v>541</v>
      </c>
      <c r="D163" s="401" t="s">
        <v>540</v>
      </c>
      <c r="E163" s="448">
        <v>9.5</v>
      </c>
      <c r="F163" s="366">
        <f t="shared" si="19"/>
        <v>17.46</v>
      </c>
      <c r="G163" s="266">
        <v>19.399999999999999</v>
      </c>
      <c r="H163" s="91">
        <f t="shared" si="20"/>
        <v>12.35</v>
      </c>
      <c r="I163" s="373">
        <v>1.06</v>
      </c>
      <c r="J163" s="361"/>
    </row>
    <row r="164" spans="1:10" s="4" customFormat="1" ht="12" customHeight="1">
      <c r="A164" s="651"/>
      <c r="B164" s="362">
        <f t="shared" si="21"/>
        <v>10</v>
      </c>
      <c r="C164" s="223" t="s">
        <v>543</v>
      </c>
      <c r="D164" s="401" t="s">
        <v>542</v>
      </c>
      <c r="E164" s="448">
        <v>3.86</v>
      </c>
      <c r="F164" s="366">
        <f t="shared" si="19"/>
        <v>6.75</v>
      </c>
      <c r="G164" s="266">
        <v>7.5</v>
      </c>
      <c r="H164" s="91">
        <f>E164*1.3</f>
        <v>5.0179999999999998</v>
      </c>
      <c r="I164" s="373">
        <v>0.4</v>
      </c>
      <c r="J164" s="361"/>
    </row>
    <row r="165" spans="1:10" s="4" customFormat="1" ht="12" customHeight="1">
      <c r="A165" s="651"/>
      <c r="B165" s="362">
        <f t="shared" si="21"/>
        <v>11</v>
      </c>
      <c r="C165" s="223" t="s">
        <v>545</v>
      </c>
      <c r="D165" s="401" t="s">
        <v>544</v>
      </c>
      <c r="E165" s="448">
        <v>5.18</v>
      </c>
      <c r="F165" s="366">
        <f t="shared" si="19"/>
        <v>8.82</v>
      </c>
      <c r="G165" s="266">
        <v>9.8000000000000007</v>
      </c>
      <c r="H165" s="91">
        <f t="shared" si="20"/>
        <v>6.734</v>
      </c>
      <c r="I165" s="373">
        <v>0.56190000000000007</v>
      </c>
      <c r="J165" s="361"/>
    </row>
    <row r="166" spans="1:10" s="4" customFormat="1" ht="12" customHeight="1">
      <c r="A166" s="651"/>
      <c r="B166" s="362">
        <f t="shared" si="18"/>
        <v>12</v>
      </c>
      <c r="C166" s="223" t="s">
        <v>547</v>
      </c>
      <c r="D166" s="401" t="s">
        <v>546</v>
      </c>
      <c r="E166" s="448">
        <v>5.18</v>
      </c>
      <c r="F166" s="366">
        <f t="shared" si="19"/>
        <v>8.4600000000000009</v>
      </c>
      <c r="G166" s="266">
        <v>9.4</v>
      </c>
      <c r="H166" s="91">
        <f t="shared" si="20"/>
        <v>6.734</v>
      </c>
      <c r="I166" s="373">
        <v>0.56190000000000007</v>
      </c>
      <c r="J166" s="361"/>
    </row>
    <row r="167" spans="1:10" s="4" customFormat="1" ht="12" customHeight="1">
      <c r="A167" s="651"/>
      <c r="B167" s="362">
        <f t="shared" si="18"/>
        <v>13</v>
      </c>
      <c r="C167" s="223" t="s">
        <v>549</v>
      </c>
      <c r="D167" s="401" t="s">
        <v>548</v>
      </c>
      <c r="E167" s="448">
        <v>9.7200000000000006</v>
      </c>
      <c r="F167" s="366">
        <f t="shared" si="19"/>
        <v>17.55</v>
      </c>
      <c r="G167" s="266">
        <v>19.5</v>
      </c>
      <c r="H167" s="91">
        <f t="shared" si="20"/>
        <v>12.636000000000001</v>
      </c>
      <c r="I167" s="373">
        <v>1.119</v>
      </c>
      <c r="J167" s="361"/>
    </row>
    <row r="168" spans="1:10" s="4" customFormat="1" ht="12" customHeight="1">
      <c r="A168" s="651"/>
      <c r="B168" s="362">
        <f t="shared" si="18"/>
        <v>14</v>
      </c>
      <c r="C168" s="223" t="s">
        <v>551</v>
      </c>
      <c r="D168" s="401" t="s">
        <v>550</v>
      </c>
      <c r="E168" s="448">
        <v>4.1100000000000003</v>
      </c>
      <c r="F168" s="366">
        <f t="shared" si="19"/>
        <v>6.9300000000000006</v>
      </c>
      <c r="G168" s="266">
        <v>7.7</v>
      </c>
      <c r="H168" s="91">
        <f t="shared" si="20"/>
        <v>5.3430000000000009</v>
      </c>
      <c r="I168" s="373">
        <v>0.43</v>
      </c>
      <c r="J168" s="361"/>
    </row>
    <row r="169" spans="1:10" s="4" customFormat="1" ht="12" customHeight="1">
      <c r="A169" s="651"/>
      <c r="B169" s="362">
        <f t="shared" si="18"/>
        <v>15</v>
      </c>
      <c r="C169" s="223" t="s">
        <v>553</v>
      </c>
      <c r="D169" s="401" t="s">
        <v>552</v>
      </c>
      <c r="E169" s="448">
        <v>5.55</v>
      </c>
      <c r="F169" s="366">
        <f t="shared" si="19"/>
        <v>9.3600000000000012</v>
      </c>
      <c r="G169" s="266">
        <v>10.4</v>
      </c>
      <c r="H169" s="91">
        <f t="shared" si="20"/>
        <v>7.2149999999999999</v>
      </c>
      <c r="I169" s="373">
        <v>0.61420000000000008</v>
      </c>
      <c r="J169" s="361"/>
    </row>
    <row r="170" spans="1:10" s="4" customFormat="1" ht="12" customHeight="1">
      <c r="A170" s="651"/>
      <c r="B170" s="362">
        <f t="shared" si="18"/>
        <v>16</v>
      </c>
      <c r="C170" s="223" t="s">
        <v>555</v>
      </c>
      <c r="D170" s="401" t="s">
        <v>554</v>
      </c>
      <c r="E170" s="448">
        <v>5.55</v>
      </c>
      <c r="F170" s="366">
        <f t="shared" si="19"/>
        <v>8.82</v>
      </c>
      <c r="G170" s="266">
        <v>9.8000000000000007</v>
      </c>
      <c r="H170" s="91">
        <f t="shared" si="20"/>
        <v>7.2149999999999999</v>
      </c>
      <c r="I170" s="373">
        <v>0.61420000000000008</v>
      </c>
      <c r="J170" s="361"/>
    </row>
    <row r="171" spans="1:10" s="4" customFormat="1" ht="12" customHeight="1">
      <c r="A171" s="651"/>
      <c r="B171" s="362">
        <f t="shared" si="18"/>
        <v>17</v>
      </c>
      <c r="C171" s="223" t="s">
        <v>557</v>
      </c>
      <c r="D171" s="401" t="s">
        <v>556</v>
      </c>
      <c r="E171" s="448">
        <v>10.199999999999999</v>
      </c>
      <c r="F171" s="366">
        <f t="shared" si="19"/>
        <v>18.45</v>
      </c>
      <c r="G171" s="266">
        <v>20.5</v>
      </c>
      <c r="H171" s="91">
        <f t="shared" si="20"/>
        <v>13.26</v>
      </c>
      <c r="I171" s="373">
        <v>1.2111000000000001</v>
      </c>
      <c r="J171" s="361"/>
    </row>
    <row r="172" spans="1:10" s="4" customFormat="1" ht="12" customHeight="1">
      <c r="A172" s="651"/>
      <c r="B172" s="362">
        <f t="shared" si="18"/>
        <v>18</v>
      </c>
      <c r="C172" s="223" t="s">
        <v>597</v>
      </c>
      <c r="D172" s="449" t="s">
        <v>762</v>
      </c>
      <c r="E172" s="365">
        <v>0.76</v>
      </c>
      <c r="F172" s="366">
        <f t="shared" si="19"/>
        <v>0.78659999999999997</v>
      </c>
      <c r="G172" s="266">
        <f>E172*1.15</f>
        <v>0.87399999999999989</v>
      </c>
      <c r="H172" s="91">
        <f t="shared" si="20"/>
        <v>0.9880000000000001</v>
      </c>
      <c r="I172" s="373">
        <v>0.1206</v>
      </c>
      <c r="J172" s="361"/>
    </row>
    <row r="173" spans="1:10" s="4" customFormat="1" ht="12" customHeight="1" thickBot="1">
      <c r="A173" s="651"/>
      <c r="B173" s="412">
        <f t="shared" si="18"/>
        <v>19</v>
      </c>
      <c r="C173" s="374" t="s">
        <v>572</v>
      </c>
      <c r="D173" s="450" t="s">
        <v>571</v>
      </c>
      <c r="E173" s="451">
        <v>13.1</v>
      </c>
      <c r="F173" s="377">
        <f t="shared" si="19"/>
        <v>16.2</v>
      </c>
      <c r="G173" s="302">
        <v>18</v>
      </c>
      <c r="H173" s="91">
        <f t="shared" si="20"/>
        <v>17.03</v>
      </c>
      <c r="I173" s="373">
        <v>1.33</v>
      </c>
      <c r="J173" s="361"/>
    </row>
    <row r="174" spans="1:10" ht="17.25" customHeight="1" thickBot="1">
      <c r="A174" s="651"/>
      <c r="B174" s="594" t="s">
        <v>1495</v>
      </c>
      <c r="C174" s="595"/>
      <c r="D174" s="595"/>
      <c r="E174" s="595"/>
      <c r="F174" s="595"/>
      <c r="G174" s="596"/>
      <c r="H174" s="71"/>
      <c r="I174" s="12"/>
      <c r="J174" s="10"/>
    </row>
    <row r="175" spans="1:10" s="4" customFormat="1" ht="12" customHeight="1">
      <c r="A175" s="651"/>
      <c r="B175" s="445">
        <v>1</v>
      </c>
      <c r="C175" s="383" t="s">
        <v>558</v>
      </c>
      <c r="D175" s="452" t="s">
        <v>559</v>
      </c>
      <c r="E175" s="447">
        <v>2.2999999999999998</v>
      </c>
      <c r="F175" s="430">
        <f t="shared" ref="F175:F186" si="23">G175*(1-$F$6/100)</f>
        <v>2.25</v>
      </c>
      <c r="G175" s="386">
        <v>2.5</v>
      </c>
      <c r="H175" s="91">
        <f>E175*1.3</f>
        <v>2.9899999999999998</v>
      </c>
      <c r="I175" s="373">
        <v>0.1777</v>
      </c>
      <c r="J175" s="361"/>
    </row>
    <row r="176" spans="1:10" s="4" customFormat="1" ht="12" customHeight="1">
      <c r="A176" s="651"/>
      <c r="B176" s="362">
        <f t="shared" si="18"/>
        <v>2</v>
      </c>
      <c r="C176" s="223" t="s">
        <v>563</v>
      </c>
      <c r="D176" s="449" t="s">
        <v>560</v>
      </c>
      <c r="E176" s="448">
        <v>3.45</v>
      </c>
      <c r="F176" s="366">
        <f t="shared" si="23"/>
        <v>3.33</v>
      </c>
      <c r="G176" s="266">
        <v>3.7</v>
      </c>
      <c r="H176" s="91">
        <f>E176*1.3</f>
        <v>4.4850000000000003</v>
      </c>
      <c r="I176" s="373">
        <v>0.25</v>
      </c>
      <c r="J176" s="361"/>
    </row>
    <row r="177" spans="1:10" s="307" customFormat="1" ht="12" customHeight="1">
      <c r="A177" s="651"/>
      <c r="B177" s="402">
        <f t="shared" si="18"/>
        <v>3</v>
      </c>
      <c r="C177" s="368" t="s">
        <v>566</v>
      </c>
      <c r="D177" s="453" t="s">
        <v>693</v>
      </c>
      <c r="E177" s="370">
        <v>3.95</v>
      </c>
      <c r="F177" s="370">
        <f t="shared" si="23"/>
        <v>4.5</v>
      </c>
      <c r="G177" s="371">
        <v>5</v>
      </c>
      <c r="H177" s="304">
        <f>E177*1.3</f>
        <v>5.1350000000000007</v>
      </c>
      <c r="I177" s="305">
        <v>0.29599999999999999</v>
      </c>
      <c r="J177" s="306"/>
    </row>
    <row r="178" spans="1:10" s="307" customFormat="1" ht="12" customHeight="1">
      <c r="A178" s="651"/>
      <c r="B178" s="362">
        <f t="shared" si="18"/>
        <v>4</v>
      </c>
      <c r="C178" s="223" t="s">
        <v>689</v>
      </c>
      <c r="D178" s="449" t="s">
        <v>690</v>
      </c>
      <c r="E178" s="365"/>
      <c r="F178" s="366">
        <f t="shared" si="23"/>
        <v>5.13</v>
      </c>
      <c r="G178" s="266">
        <v>5.7</v>
      </c>
      <c r="H178" s="304"/>
      <c r="I178" s="305"/>
      <c r="J178" s="306"/>
    </row>
    <row r="179" spans="1:10" s="307" customFormat="1" ht="12" customHeight="1">
      <c r="A179" s="651"/>
      <c r="B179" s="362">
        <f t="shared" si="18"/>
        <v>5</v>
      </c>
      <c r="C179" s="551" t="s">
        <v>691</v>
      </c>
      <c r="D179" s="449" t="s">
        <v>692</v>
      </c>
      <c r="E179" s="448"/>
      <c r="F179" s="366">
        <f t="shared" si="23"/>
        <v>7.38</v>
      </c>
      <c r="G179" s="266">
        <v>8.1999999999999993</v>
      </c>
      <c r="H179" s="304"/>
      <c r="I179" s="305"/>
      <c r="J179" s="306"/>
    </row>
    <row r="180" spans="1:10" s="378" customFormat="1" ht="12" customHeight="1">
      <c r="A180" s="651"/>
      <c r="B180" s="362">
        <f t="shared" si="18"/>
        <v>6</v>
      </c>
      <c r="C180" s="223" t="s">
        <v>565</v>
      </c>
      <c r="D180" s="449" t="s">
        <v>564</v>
      </c>
      <c r="E180" s="365">
        <v>6.05</v>
      </c>
      <c r="F180" s="366">
        <f t="shared" si="23"/>
        <v>5.8500000000000005</v>
      </c>
      <c r="G180" s="266">
        <v>6.5</v>
      </c>
      <c r="H180" s="91">
        <f>E180*1.3</f>
        <v>7.8650000000000002</v>
      </c>
      <c r="I180" s="373">
        <v>0.39330000000000004</v>
      </c>
      <c r="J180" s="361"/>
    </row>
    <row r="181" spans="1:10" s="4" customFormat="1" ht="12" customHeight="1">
      <c r="A181" s="651"/>
      <c r="B181" s="362">
        <f t="shared" si="18"/>
        <v>7</v>
      </c>
      <c r="C181" s="223" t="s">
        <v>568</v>
      </c>
      <c r="D181" s="449" t="s">
        <v>567</v>
      </c>
      <c r="E181" s="448">
        <v>5.85</v>
      </c>
      <c r="F181" s="366">
        <f t="shared" si="23"/>
        <v>5.67</v>
      </c>
      <c r="G181" s="266">
        <v>6.3</v>
      </c>
      <c r="H181" s="91">
        <f>E181*1.3</f>
        <v>7.6049999999999995</v>
      </c>
      <c r="I181" s="373">
        <v>0.36</v>
      </c>
      <c r="J181" s="361"/>
    </row>
    <row r="182" spans="1:10" s="4" customFormat="1" ht="12" customHeight="1">
      <c r="A182" s="651"/>
      <c r="B182" s="362">
        <f t="shared" si="18"/>
        <v>8</v>
      </c>
      <c r="C182" s="223" t="s">
        <v>570</v>
      </c>
      <c r="D182" s="449" t="s">
        <v>569</v>
      </c>
      <c r="E182" s="448">
        <v>6.5</v>
      </c>
      <c r="F182" s="366">
        <f t="shared" si="23"/>
        <v>6.3</v>
      </c>
      <c r="G182" s="266">
        <v>7</v>
      </c>
      <c r="H182" s="91">
        <f>E182*1.3</f>
        <v>8.4500000000000011</v>
      </c>
      <c r="I182" s="373">
        <v>0.55390000000000006</v>
      </c>
      <c r="J182" s="361"/>
    </row>
    <row r="183" spans="1:10" s="4" customFormat="1" ht="12" customHeight="1">
      <c r="A183" s="651"/>
      <c r="B183" s="362">
        <f t="shared" si="18"/>
        <v>9</v>
      </c>
      <c r="C183" s="223" t="s">
        <v>562</v>
      </c>
      <c r="D183" s="449" t="s">
        <v>561</v>
      </c>
      <c r="E183" s="448">
        <v>7.35</v>
      </c>
      <c r="F183" s="366">
        <f t="shared" si="23"/>
        <v>7.11</v>
      </c>
      <c r="G183" s="266">
        <v>7.9</v>
      </c>
      <c r="H183" s="91">
        <f>E183*1.3</f>
        <v>9.5549999999999997</v>
      </c>
      <c r="I183" s="373">
        <v>0.5333</v>
      </c>
      <c r="J183" s="361"/>
    </row>
    <row r="184" spans="1:10" s="4" customFormat="1" ht="12" customHeight="1">
      <c r="A184" s="651"/>
      <c r="B184" s="402">
        <f t="shared" si="18"/>
        <v>10</v>
      </c>
      <c r="C184" s="368" t="s">
        <v>687</v>
      </c>
      <c r="D184" s="403" t="s">
        <v>685</v>
      </c>
      <c r="E184" s="370">
        <v>4.0999999999999996</v>
      </c>
      <c r="F184" s="370">
        <f t="shared" si="23"/>
        <v>8.1539999999999999</v>
      </c>
      <c r="G184" s="371">
        <v>9.06</v>
      </c>
      <c r="H184" s="91"/>
      <c r="I184" s="373"/>
      <c r="J184" s="361"/>
    </row>
    <row r="185" spans="1:10" s="4" customFormat="1" ht="12" customHeight="1">
      <c r="A185" s="651"/>
      <c r="B185" s="362">
        <f t="shared" si="18"/>
        <v>11</v>
      </c>
      <c r="C185" s="223" t="s">
        <v>688</v>
      </c>
      <c r="D185" s="401" t="s">
        <v>686</v>
      </c>
      <c r="E185" s="365">
        <v>4.5999999999999996</v>
      </c>
      <c r="F185" s="366">
        <f t="shared" si="23"/>
        <v>9</v>
      </c>
      <c r="G185" s="266">
        <v>10</v>
      </c>
      <c r="H185" s="91"/>
      <c r="I185" s="373"/>
      <c r="J185" s="361"/>
    </row>
    <row r="186" spans="1:10" s="4" customFormat="1" ht="12" customHeight="1" thickBot="1">
      <c r="A186" s="651"/>
      <c r="B186" s="412">
        <f t="shared" si="18"/>
        <v>12</v>
      </c>
      <c r="C186" s="454" t="s">
        <v>1391</v>
      </c>
      <c r="D186" s="455" t="s">
        <v>1392</v>
      </c>
      <c r="E186" s="376"/>
      <c r="F186" s="377">
        <f t="shared" si="23"/>
        <v>22.77</v>
      </c>
      <c r="G186" s="302">
        <v>25.3</v>
      </c>
      <c r="H186" s="91"/>
      <c r="I186" s="373"/>
      <c r="J186" s="361"/>
    </row>
    <row r="187" spans="1:10" ht="17.25" customHeight="1" thickBot="1">
      <c r="A187" s="651"/>
      <c r="B187" s="582" t="s">
        <v>1496</v>
      </c>
      <c r="C187" s="583"/>
      <c r="D187" s="583"/>
      <c r="E187" s="583"/>
      <c r="F187" s="583"/>
      <c r="G187" s="584"/>
      <c r="H187" s="71"/>
      <c r="I187" s="12"/>
      <c r="J187" s="10"/>
    </row>
    <row r="188" spans="1:10" ht="15" customHeight="1">
      <c r="A188" s="651"/>
      <c r="B188" s="168">
        <v>1</v>
      </c>
      <c r="C188" s="220" t="s">
        <v>1393</v>
      </c>
      <c r="D188" s="206" t="s">
        <v>1394</v>
      </c>
      <c r="E188" s="178"/>
      <c r="F188" s="333">
        <f t="shared" ref="F188:F193" si="24">G188*(1-$F$6/100)</f>
        <v>29.069999999999997</v>
      </c>
      <c r="G188" s="229">
        <v>32.299999999999997</v>
      </c>
      <c r="H188" s="71"/>
      <c r="I188" s="12"/>
      <c r="J188" s="10"/>
    </row>
    <row r="189" spans="1:10" ht="12" customHeight="1">
      <c r="A189" s="651"/>
      <c r="B189" s="171">
        <f t="shared" si="18"/>
        <v>2</v>
      </c>
      <c r="C189" s="211" t="s">
        <v>1395</v>
      </c>
      <c r="D189" s="112" t="s">
        <v>1396</v>
      </c>
      <c r="E189" s="104"/>
      <c r="F189" s="333">
        <f t="shared" si="24"/>
        <v>29.069999999999997</v>
      </c>
      <c r="G189" s="230">
        <v>32.299999999999997</v>
      </c>
      <c r="H189" s="71"/>
      <c r="I189" s="12"/>
      <c r="J189" s="10"/>
    </row>
    <row r="190" spans="1:10" ht="12" customHeight="1">
      <c r="A190" s="651"/>
      <c r="B190" s="171">
        <f t="shared" si="18"/>
        <v>3</v>
      </c>
      <c r="C190" s="211" t="s">
        <v>1401</v>
      </c>
      <c r="D190" s="112" t="s">
        <v>1397</v>
      </c>
      <c r="E190" s="104"/>
      <c r="F190" s="333">
        <f t="shared" si="24"/>
        <v>45</v>
      </c>
      <c r="G190" s="230">
        <v>50</v>
      </c>
      <c r="H190" s="71"/>
      <c r="I190" s="12"/>
      <c r="J190" s="10"/>
    </row>
    <row r="191" spans="1:10" ht="12" customHeight="1">
      <c r="A191" s="651"/>
      <c r="B191" s="171">
        <f t="shared" si="18"/>
        <v>4</v>
      </c>
      <c r="C191" s="211" t="s">
        <v>1402</v>
      </c>
      <c r="D191" s="112" t="s">
        <v>1398</v>
      </c>
      <c r="E191" s="104"/>
      <c r="F191" s="333">
        <f t="shared" si="24"/>
        <v>45</v>
      </c>
      <c r="G191" s="230">
        <v>50</v>
      </c>
      <c r="H191" s="71"/>
      <c r="I191" s="12"/>
      <c r="J191" s="10"/>
    </row>
    <row r="192" spans="1:10" ht="12" customHeight="1">
      <c r="A192" s="651"/>
      <c r="B192" s="171">
        <f>B191+1</f>
        <v>5</v>
      </c>
      <c r="C192" s="211" t="s">
        <v>1403</v>
      </c>
      <c r="D192" s="112" t="s">
        <v>1399</v>
      </c>
      <c r="E192" s="104"/>
      <c r="F192" s="333">
        <f t="shared" si="24"/>
        <v>66.33</v>
      </c>
      <c r="G192" s="230">
        <v>73.7</v>
      </c>
      <c r="H192" s="71"/>
      <c r="I192" s="12"/>
      <c r="J192" s="10"/>
    </row>
    <row r="193" spans="1:10" ht="12" customHeight="1" thickBot="1">
      <c r="A193" s="651"/>
      <c r="B193" s="205">
        <f>B192+1</f>
        <v>6</v>
      </c>
      <c r="C193" s="216" t="s">
        <v>1404</v>
      </c>
      <c r="D193" s="202" t="s">
        <v>1400</v>
      </c>
      <c r="E193" s="181"/>
      <c r="F193" s="333">
        <f t="shared" si="24"/>
        <v>66.33</v>
      </c>
      <c r="G193" s="235">
        <v>73.7</v>
      </c>
      <c r="H193" s="71"/>
      <c r="I193" s="12"/>
      <c r="J193" s="10"/>
    </row>
    <row r="194" spans="1:10" ht="17.25" customHeight="1" thickBot="1">
      <c r="A194" s="651"/>
      <c r="B194" s="594" t="s">
        <v>1497</v>
      </c>
      <c r="C194" s="595"/>
      <c r="D194" s="595"/>
      <c r="E194" s="595"/>
      <c r="F194" s="595"/>
      <c r="G194" s="596"/>
      <c r="H194" s="71"/>
      <c r="I194" s="12"/>
      <c r="J194" s="10"/>
    </row>
    <row r="195" spans="1:10" ht="12" customHeight="1">
      <c r="A195" s="651"/>
      <c r="B195" s="205">
        <v>1</v>
      </c>
      <c r="C195" s="216" t="s">
        <v>1411</v>
      </c>
      <c r="D195" s="202" t="s">
        <v>1412</v>
      </c>
      <c r="E195" s="105"/>
      <c r="F195" s="333">
        <f>G195*(1-$F$6/100)</f>
        <v>1.8900000000000001</v>
      </c>
      <c r="G195" s="235">
        <v>2.1</v>
      </c>
      <c r="H195" s="71"/>
      <c r="I195" s="12"/>
      <c r="J195" s="10"/>
    </row>
    <row r="196" spans="1:10" ht="12" customHeight="1">
      <c r="A196" s="651"/>
      <c r="B196" s="456">
        <f>B195+1</f>
        <v>2</v>
      </c>
      <c r="C196" s="457" t="s">
        <v>1409</v>
      </c>
      <c r="D196" s="458" t="s">
        <v>1410</v>
      </c>
      <c r="E196" s="389">
        <v>5</v>
      </c>
      <c r="F196" s="370">
        <f>G196*(1-$F$6/100)</f>
        <v>3.4830000000000001</v>
      </c>
      <c r="G196" s="371">
        <v>3.87</v>
      </c>
      <c r="H196" s="71"/>
      <c r="I196" s="12"/>
      <c r="J196" s="10"/>
    </row>
    <row r="197" spans="1:10" ht="12" customHeight="1">
      <c r="A197" s="651"/>
      <c r="B197" s="205">
        <f>B196+1</f>
        <v>3</v>
      </c>
      <c r="C197" s="211" t="s">
        <v>1406</v>
      </c>
      <c r="D197" s="112" t="s">
        <v>1408</v>
      </c>
      <c r="E197" s="103">
        <v>4.5</v>
      </c>
      <c r="F197" s="333">
        <f>G197*(1-$F$6/100)</f>
        <v>6.5789999999999997</v>
      </c>
      <c r="G197" s="230">
        <v>7.31</v>
      </c>
      <c r="H197" s="71">
        <f>E198*1.3</f>
        <v>3.9000000000000004</v>
      </c>
      <c r="I197" s="11">
        <v>0.24280000000000002</v>
      </c>
      <c r="J197" s="10"/>
    </row>
    <row r="198" spans="1:10" ht="12" customHeight="1" thickBot="1">
      <c r="A198" s="651"/>
      <c r="B198" s="205">
        <f>B197+1</f>
        <v>4</v>
      </c>
      <c r="C198" s="219" t="s">
        <v>1405</v>
      </c>
      <c r="D198" s="203" t="s">
        <v>1407</v>
      </c>
      <c r="E198" s="109">
        <v>3</v>
      </c>
      <c r="F198" s="333">
        <f>G198*(1-$F$6/100)</f>
        <v>9.9</v>
      </c>
      <c r="G198" s="236">
        <v>11</v>
      </c>
      <c r="H198" s="71">
        <f>E197*1.3</f>
        <v>5.8500000000000005</v>
      </c>
      <c r="I198" s="11">
        <v>0.39360000000000001</v>
      </c>
      <c r="J198" s="10"/>
    </row>
    <row r="199" spans="1:10" ht="17.25" customHeight="1" thickBot="1">
      <c r="A199" s="651"/>
      <c r="B199" s="594" t="s">
        <v>1498</v>
      </c>
      <c r="C199" s="595"/>
      <c r="D199" s="595"/>
      <c r="E199" s="595"/>
      <c r="F199" s="595"/>
      <c r="G199" s="596"/>
      <c r="H199" s="71"/>
      <c r="I199" s="11" t="e">
        <f>#REF!</f>
        <v>#REF!</v>
      </c>
      <c r="J199" s="10"/>
    </row>
    <row r="200" spans="1:10" ht="12" customHeight="1">
      <c r="A200" s="651"/>
      <c r="B200" s="205">
        <v>1</v>
      </c>
      <c r="C200" s="216" t="s">
        <v>1425</v>
      </c>
      <c r="D200" s="202" t="s">
        <v>1426</v>
      </c>
      <c r="E200" s="105"/>
      <c r="F200" s="333">
        <f t="shared" ref="F200:F206" si="25">G200*(1-$F$6/100)</f>
        <v>3.06</v>
      </c>
      <c r="G200" s="235">
        <v>3.4</v>
      </c>
      <c r="H200" s="71"/>
      <c r="I200" s="11"/>
      <c r="J200" s="10"/>
    </row>
    <row r="201" spans="1:10" ht="12" customHeight="1">
      <c r="A201" s="651"/>
      <c r="B201" s="171">
        <f t="shared" ref="B201:B206" si="26">B200+1</f>
        <v>2</v>
      </c>
      <c r="C201" s="211" t="s">
        <v>1419</v>
      </c>
      <c r="D201" s="112" t="s">
        <v>1420</v>
      </c>
      <c r="E201" s="103"/>
      <c r="F201" s="333">
        <f t="shared" si="25"/>
        <v>6.2100000000000009</v>
      </c>
      <c r="G201" s="230">
        <v>6.9</v>
      </c>
      <c r="H201" s="71"/>
      <c r="I201" s="11"/>
      <c r="J201" s="10"/>
    </row>
    <row r="202" spans="1:10" ht="12" customHeight="1">
      <c r="A202" s="651"/>
      <c r="B202" s="171">
        <f t="shared" si="26"/>
        <v>3</v>
      </c>
      <c r="C202" s="211" t="s">
        <v>1416</v>
      </c>
      <c r="D202" s="112" t="s">
        <v>1418</v>
      </c>
      <c r="E202" s="103"/>
      <c r="F202" s="333">
        <f t="shared" si="25"/>
        <v>7.8299999999999992</v>
      </c>
      <c r="G202" s="230">
        <v>8.6999999999999993</v>
      </c>
      <c r="H202" s="71"/>
      <c r="I202" s="11"/>
      <c r="J202" s="10"/>
    </row>
    <row r="203" spans="1:10" ht="15" customHeight="1">
      <c r="A203" s="651"/>
      <c r="B203" s="171">
        <f t="shared" si="26"/>
        <v>4</v>
      </c>
      <c r="C203" s="211" t="s">
        <v>1421</v>
      </c>
      <c r="D203" s="112" t="s">
        <v>1422</v>
      </c>
      <c r="E203" s="103"/>
      <c r="F203" s="333">
        <f t="shared" si="25"/>
        <v>5.3100000000000005</v>
      </c>
      <c r="G203" s="230">
        <v>5.9</v>
      </c>
      <c r="H203" s="71">
        <f>E199*1.3</f>
        <v>0</v>
      </c>
      <c r="I203" s="11">
        <f>0.792*1.2*1.5/6.3</f>
        <v>0.22628571428571428</v>
      </c>
      <c r="J203" s="10"/>
    </row>
    <row r="204" spans="1:10" ht="12" customHeight="1">
      <c r="A204" s="651"/>
      <c r="B204" s="387">
        <f t="shared" si="26"/>
        <v>5</v>
      </c>
      <c r="C204" s="457" t="s">
        <v>1423</v>
      </c>
      <c r="D204" s="458" t="s">
        <v>1424</v>
      </c>
      <c r="E204" s="389"/>
      <c r="F204" s="370">
        <f t="shared" si="25"/>
        <v>11.034000000000001</v>
      </c>
      <c r="G204" s="371">
        <v>12.26</v>
      </c>
      <c r="H204" s="71"/>
      <c r="I204" s="12"/>
      <c r="J204" s="10"/>
    </row>
    <row r="205" spans="1:10" ht="12" customHeight="1">
      <c r="A205" s="651"/>
      <c r="B205" s="171">
        <f t="shared" si="26"/>
        <v>6</v>
      </c>
      <c r="C205" s="211" t="s">
        <v>1417</v>
      </c>
      <c r="D205" s="112" t="s">
        <v>1415</v>
      </c>
      <c r="E205" s="103"/>
      <c r="F205" s="333">
        <f t="shared" si="25"/>
        <v>11.25</v>
      </c>
      <c r="G205" s="230">
        <v>12.5</v>
      </c>
      <c r="H205" s="71"/>
      <c r="I205" s="12"/>
      <c r="J205" s="10"/>
    </row>
    <row r="206" spans="1:10" ht="12" customHeight="1" thickBot="1">
      <c r="A206" s="651"/>
      <c r="B206" s="171">
        <f t="shared" si="26"/>
        <v>7</v>
      </c>
      <c r="C206" s="219" t="s">
        <v>1413</v>
      </c>
      <c r="D206" s="203" t="s">
        <v>1414</v>
      </c>
      <c r="E206" s="109">
        <v>6.6</v>
      </c>
      <c r="F206" s="333">
        <f t="shared" si="25"/>
        <v>12.06</v>
      </c>
      <c r="G206" s="236">
        <v>13.4</v>
      </c>
      <c r="H206" s="71"/>
      <c r="I206" s="12"/>
      <c r="J206" s="10"/>
    </row>
    <row r="207" spans="1:10" ht="17.25" customHeight="1" thickBot="1">
      <c r="A207" s="651"/>
      <c r="B207" s="582" t="s">
        <v>1499</v>
      </c>
      <c r="C207" s="583"/>
      <c r="D207" s="583"/>
      <c r="E207" s="583"/>
      <c r="F207" s="583"/>
      <c r="G207" s="584"/>
      <c r="H207" s="71"/>
      <c r="I207" s="12"/>
      <c r="J207" s="10"/>
    </row>
    <row r="208" spans="1:10" ht="15" customHeight="1" thickBot="1">
      <c r="A208" s="651"/>
      <c r="B208" s="184">
        <v>1</v>
      </c>
      <c r="C208" s="221" t="s">
        <v>1427</v>
      </c>
      <c r="D208" s="207" t="s">
        <v>1428</v>
      </c>
      <c r="E208" s="77"/>
      <c r="F208" s="333">
        <f>G208*(1-$F$6/100)</f>
        <v>11.610000000000001</v>
      </c>
      <c r="G208" s="233">
        <v>12.9</v>
      </c>
      <c r="H208" s="71"/>
      <c r="I208" s="12"/>
      <c r="J208" s="10"/>
    </row>
    <row r="209" spans="1:12" ht="17.25" customHeight="1" thickBot="1">
      <c r="A209" s="651"/>
      <c r="B209" s="594" t="s">
        <v>1500</v>
      </c>
      <c r="C209" s="595"/>
      <c r="D209" s="595"/>
      <c r="E209" s="595"/>
      <c r="F209" s="595"/>
      <c r="G209" s="596"/>
      <c r="H209" s="71"/>
      <c r="I209" s="12"/>
      <c r="J209" s="10"/>
    </row>
    <row r="210" spans="1:12" ht="15" customHeight="1">
      <c r="A210" s="651"/>
      <c r="B210" s="185">
        <v>1</v>
      </c>
      <c r="C210" s="218" t="s">
        <v>718</v>
      </c>
      <c r="D210" s="147" t="s">
        <v>711</v>
      </c>
      <c r="E210" s="109"/>
      <c r="F210" s="333">
        <f>G210*(1-$F$6/100)</f>
        <v>19.98</v>
      </c>
      <c r="G210" s="236">
        <v>22.2</v>
      </c>
      <c r="H210" s="71"/>
      <c r="I210" s="12"/>
      <c r="J210" s="10"/>
    </row>
    <row r="211" spans="1:12" ht="12" customHeight="1">
      <c r="A211" s="651"/>
      <c r="B211" s="171">
        <f>B210+1</f>
        <v>2</v>
      </c>
      <c r="C211" s="210" t="s">
        <v>719</v>
      </c>
      <c r="D211" s="148" t="s">
        <v>211</v>
      </c>
      <c r="E211" s="103">
        <v>22</v>
      </c>
      <c r="F211" s="333">
        <f>G211*(1-$F$6/100)</f>
        <v>31.77</v>
      </c>
      <c r="G211" s="230">
        <v>35.299999999999997</v>
      </c>
      <c r="H211" s="71"/>
      <c r="I211" s="12"/>
      <c r="J211" s="10"/>
    </row>
    <row r="212" spans="1:12" ht="12" customHeight="1">
      <c r="A212" s="651"/>
      <c r="B212" s="171">
        <f>B211+1</f>
        <v>3</v>
      </c>
      <c r="C212" s="210" t="s">
        <v>720</v>
      </c>
      <c r="D212" s="148" t="s">
        <v>212</v>
      </c>
      <c r="E212" s="103">
        <v>24</v>
      </c>
      <c r="F212" s="333">
        <f>G212*(1-$F$6/100)</f>
        <v>28.71</v>
      </c>
      <c r="G212" s="230">
        <v>31.9</v>
      </c>
      <c r="H212" s="71">
        <f>E211*1.3</f>
        <v>28.6</v>
      </c>
      <c r="I212" s="11">
        <v>1.9650789999999998</v>
      </c>
      <c r="J212" s="10"/>
    </row>
    <row r="213" spans="1:12" ht="12" customHeight="1" thickBot="1">
      <c r="A213" s="651"/>
      <c r="B213" s="205">
        <f>B212+1</f>
        <v>4</v>
      </c>
      <c r="C213" s="217" t="s">
        <v>721</v>
      </c>
      <c r="D213" s="180" t="s">
        <v>213</v>
      </c>
      <c r="E213" s="105">
        <v>39</v>
      </c>
      <c r="F213" s="333">
        <f>G213*(1-$F$6/100)</f>
        <v>43.74</v>
      </c>
      <c r="G213" s="235">
        <v>48.6</v>
      </c>
      <c r="H213" s="71">
        <f>E212*1.3</f>
        <v>31.200000000000003</v>
      </c>
      <c r="I213" s="11">
        <v>1.90476</v>
      </c>
      <c r="J213" s="10"/>
    </row>
    <row r="214" spans="1:12" ht="17.25" customHeight="1" thickBot="1">
      <c r="A214" s="651"/>
      <c r="B214" s="594" t="s">
        <v>1501</v>
      </c>
      <c r="C214" s="595"/>
      <c r="D214" s="595"/>
      <c r="E214" s="595"/>
      <c r="F214" s="595"/>
      <c r="G214" s="596"/>
      <c r="H214" s="71">
        <f>E213*1.3</f>
        <v>50.7</v>
      </c>
      <c r="I214" s="11">
        <v>2.6888000000000001</v>
      </c>
      <c r="J214" s="10"/>
    </row>
    <row r="215" spans="1:12" s="4" customFormat="1" ht="12" customHeight="1">
      <c r="A215" s="651"/>
      <c r="B215" s="459">
        <v>1</v>
      </c>
      <c r="C215" s="460" t="s">
        <v>264</v>
      </c>
      <c r="D215" s="461" t="s">
        <v>1333</v>
      </c>
      <c r="E215" s="462"/>
      <c r="F215" s="357">
        <f>G215*(1-$F$6/100)</f>
        <v>6.57</v>
      </c>
      <c r="G215" s="358">
        <v>7.3</v>
      </c>
      <c r="H215" s="359"/>
      <c r="I215" s="11"/>
      <c r="J215" s="361"/>
    </row>
    <row r="216" spans="1:12" s="467" customFormat="1" ht="15" customHeight="1">
      <c r="A216" s="651"/>
      <c r="B216" s="362">
        <f>B215+1</f>
        <v>2</v>
      </c>
      <c r="C216" s="463" t="s">
        <v>265</v>
      </c>
      <c r="D216" s="464" t="s">
        <v>1429</v>
      </c>
      <c r="E216" s="465"/>
      <c r="F216" s="366">
        <f>G216*(1-$F$6/100)</f>
        <v>9.7200000000000006</v>
      </c>
      <c r="G216" s="266">
        <v>10.8</v>
      </c>
      <c r="H216" s="466"/>
      <c r="I216" s="466"/>
      <c r="J216" s="466"/>
      <c r="K216" s="466"/>
      <c r="L216" s="466"/>
    </row>
    <row r="217" spans="1:12" s="469" customFormat="1" ht="12" customHeight="1">
      <c r="A217" s="651"/>
      <c r="B217" s="362">
        <f>B216+1</f>
        <v>3</v>
      </c>
      <c r="C217" s="463" t="s">
        <v>266</v>
      </c>
      <c r="D217" s="464" t="s">
        <v>1430</v>
      </c>
      <c r="E217" s="465"/>
      <c r="F217" s="366">
        <f>G217*(1-$F$6/100)</f>
        <v>16.470000000000002</v>
      </c>
      <c r="G217" s="266">
        <v>18.3</v>
      </c>
      <c r="H217" s="468"/>
      <c r="I217" s="468"/>
      <c r="J217" s="468"/>
      <c r="K217" s="468"/>
      <c r="L217" s="468"/>
    </row>
    <row r="218" spans="1:12" s="467" customFormat="1" ht="12" customHeight="1">
      <c r="A218" s="651"/>
      <c r="B218" s="402">
        <f>B217+1</f>
        <v>4</v>
      </c>
      <c r="C218" s="435" t="s">
        <v>260</v>
      </c>
      <c r="D218" s="470" t="s">
        <v>261</v>
      </c>
      <c r="E218" s="471"/>
      <c r="F218" s="370">
        <f>G218*(1-$F$6/100)</f>
        <v>22.32</v>
      </c>
      <c r="G218" s="371">
        <v>24.8</v>
      </c>
      <c r="H218" s="468"/>
      <c r="I218" s="468"/>
      <c r="J218" s="468"/>
      <c r="K218" s="468"/>
      <c r="L218" s="468"/>
    </row>
    <row r="219" spans="1:12" s="469" customFormat="1" ht="12" customHeight="1" thickBot="1">
      <c r="A219" s="651"/>
      <c r="B219" s="412">
        <f>B218+1</f>
        <v>5</v>
      </c>
      <c r="C219" s="472" t="s">
        <v>262</v>
      </c>
      <c r="D219" s="473" t="s">
        <v>263</v>
      </c>
      <c r="E219" s="474"/>
      <c r="F219" s="377">
        <f>G219*(1-$F$6/100)</f>
        <v>34.200000000000003</v>
      </c>
      <c r="G219" s="302">
        <v>38</v>
      </c>
      <c r="H219" s="468"/>
      <c r="I219" s="468"/>
      <c r="J219" s="468"/>
      <c r="K219" s="468"/>
      <c r="L219" s="468"/>
    </row>
    <row r="220" spans="1:12" s="59" customFormat="1" ht="12" customHeight="1" thickBot="1">
      <c r="A220" s="651"/>
      <c r="F220" s="334"/>
      <c r="H220" s="60"/>
      <c r="I220" s="60"/>
      <c r="J220" s="60"/>
      <c r="K220" s="60"/>
      <c r="L220" s="60"/>
    </row>
    <row r="221" spans="1:12" s="59" customFormat="1" ht="17.25" customHeight="1" thickBot="1">
      <c r="A221" s="651"/>
      <c r="B221" s="567" t="s">
        <v>1566</v>
      </c>
      <c r="C221" s="568"/>
      <c r="D221" s="568"/>
      <c r="E221" s="568"/>
      <c r="F221" s="568"/>
      <c r="G221" s="569"/>
      <c r="H221" s="60"/>
      <c r="I221" s="60"/>
      <c r="J221" s="60"/>
      <c r="K221" s="60"/>
      <c r="L221" s="60"/>
    </row>
    <row r="222" spans="1:12" s="59" customFormat="1" ht="15" customHeight="1" thickBot="1">
      <c r="A222" s="651"/>
      <c r="B222" s="184">
        <v>1</v>
      </c>
      <c r="C222" s="245" t="s">
        <v>267</v>
      </c>
      <c r="D222" s="207" t="s">
        <v>1431</v>
      </c>
      <c r="E222" s="74"/>
      <c r="F222" s="333">
        <f>G222*(1-$F$6/100)</f>
        <v>13.860000000000001</v>
      </c>
      <c r="G222" s="233">
        <v>15.4</v>
      </c>
      <c r="H222" s="60"/>
      <c r="I222" s="60"/>
      <c r="J222" s="60"/>
      <c r="K222" s="60"/>
      <c r="L222" s="60"/>
    </row>
    <row r="223" spans="1:12" s="75" customFormat="1" ht="17.25" customHeight="1" thickBot="1">
      <c r="A223" s="651"/>
      <c r="B223" s="573" t="s">
        <v>1502</v>
      </c>
      <c r="C223" s="574"/>
      <c r="D223" s="574"/>
      <c r="E223" s="574"/>
      <c r="F223" s="574"/>
      <c r="G223" s="575"/>
      <c r="H223" s="74"/>
      <c r="I223" s="74"/>
      <c r="J223" s="74"/>
      <c r="K223" s="74"/>
      <c r="L223" s="74"/>
    </row>
    <row r="224" spans="1:12" ht="12" customHeight="1">
      <c r="A224" s="651"/>
      <c r="B224" s="338">
        <v>1</v>
      </c>
      <c r="C224" s="209" t="s">
        <v>796</v>
      </c>
      <c r="D224" s="339"/>
      <c r="E224" s="340">
        <v>0.82</v>
      </c>
      <c r="F224" s="341">
        <f t="shared" ref="F224:F232" si="27">G224*(1-$F$6/100)</f>
        <v>1.35</v>
      </c>
      <c r="G224" s="229">
        <v>1.5</v>
      </c>
      <c r="H224" s="71">
        <f>E232*1.3</f>
        <v>14.3</v>
      </c>
      <c r="I224" s="12">
        <v>1.3</v>
      </c>
      <c r="J224" s="10"/>
    </row>
    <row r="225" spans="1:10" s="53" customFormat="1" ht="12" customHeight="1">
      <c r="A225" s="651"/>
      <c r="B225" s="187">
        <f t="shared" ref="B225:B232" si="28">B224+1</f>
        <v>2</v>
      </c>
      <c r="C225" s="210" t="s">
        <v>797</v>
      </c>
      <c r="D225" s="336"/>
      <c r="E225" s="337">
        <v>1.05</v>
      </c>
      <c r="F225" s="333">
        <f t="shared" si="27"/>
        <v>1.62</v>
      </c>
      <c r="G225" s="230">
        <v>1.8</v>
      </c>
      <c r="H225" s="86">
        <f t="shared" ref="H225:H230" si="29">E224*1.3</f>
        <v>1.0660000000000001</v>
      </c>
      <c r="I225" s="51">
        <v>7.5999999999999998E-2</v>
      </c>
      <c r="J225" s="52"/>
    </row>
    <row r="226" spans="1:10" s="53" customFormat="1" ht="12" customHeight="1">
      <c r="A226" s="651"/>
      <c r="B226" s="187">
        <f t="shared" si="28"/>
        <v>3</v>
      </c>
      <c r="C226" s="210" t="s">
        <v>798</v>
      </c>
      <c r="D226" s="336"/>
      <c r="E226" s="337">
        <v>1.24</v>
      </c>
      <c r="F226" s="333">
        <f t="shared" si="27"/>
        <v>1.8900000000000001</v>
      </c>
      <c r="G226" s="230">
        <v>2.1</v>
      </c>
      <c r="H226" s="86">
        <f t="shared" si="29"/>
        <v>1.3650000000000002</v>
      </c>
      <c r="I226" s="51">
        <v>0.1</v>
      </c>
      <c r="J226" s="52"/>
    </row>
    <row r="227" spans="1:10" s="53" customFormat="1" ht="12" customHeight="1">
      <c r="A227" s="651"/>
      <c r="B227" s="187">
        <f t="shared" si="28"/>
        <v>4</v>
      </c>
      <c r="C227" s="210" t="s">
        <v>799</v>
      </c>
      <c r="D227" s="186"/>
      <c r="E227" s="72">
        <v>1.86</v>
      </c>
      <c r="F227" s="333">
        <f t="shared" si="27"/>
        <v>2.7</v>
      </c>
      <c r="G227" s="230">
        <v>3</v>
      </c>
      <c r="H227" s="86">
        <f t="shared" si="29"/>
        <v>1.6120000000000001</v>
      </c>
      <c r="I227" s="51">
        <v>0.12</v>
      </c>
      <c r="J227" s="52"/>
    </row>
    <row r="228" spans="1:10" s="4" customFormat="1" ht="12" customHeight="1">
      <c r="A228" s="651"/>
      <c r="B228" s="402">
        <f t="shared" si="28"/>
        <v>5</v>
      </c>
      <c r="C228" s="368" t="s">
        <v>800</v>
      </c>
      <c r="D228" s="403"/>
      <c r="E228" s="370">
        <v>2.27</v>
      </c>
      <c r="F228" s="370">
        <f t="shared" si="27"/>
        <v>3.177</v>
      </c>
      <c r="G228" s="371">
        <v>3.53</v>
      </c>
      <c r="H228" s="91">
        <f t="shared" si="29"/>
        <v>2.4180000000000001</v>
      </c>
      <c r="I228" s="373">
        <v>0.18</v>
      </c>
      <c r="J228" s="361"/>
    </row>
    <row r="229" spans="1:10" s="53" customFormat="1" ht="12" customHeight="1">
      <c r="A229" s="651"/>
      <c r="B229" s="187">
        <f t="shared" si="28"/>
        <v>6</v>
      </c>
      <c r="C229" s="210" t="s">
        <v>801</v>
      </c>
      <c r="D229" s="186"/>
      <c r="E229" s="72">
        <v>2.81</v>
      </c>
      <c r="F229" s="333">
        <f t="shared" si="27"/>
        <v>4.05</v>
      </c>
      <c r="G229" s="230">
        <v>4.5</v>
      </c>
      <c r="H229" s="86">
        <f t="shared" si="29"/>
        <v>2.9510000000000001</v>
      </c>
      <c r="I229" s="51">
        <v>0.21</v>
      </c>
      <c r="J229" s="52"/>
    </row>
    <row r="230" spans="1:10" ht="12" customHeight="1">
      <c r="A230" s="651"/>
      <c r="B230" s="187">
        <f t="shared" si="28"/>
        <v>7</v>
      </c>
      <c r="C230" s="210" t="s">
        <v>802</v>
      </c>
      <c r="D230" s="336"/>
      <c r="E230" s="337">
        <v>4.29</v>
      </c>
      <c r="F230" s="333">
        <f t="shared" si="27"/>
        <v>5.8500000000000005</v>
      </c>
      <c r="G230" s="230">
        <v>6.5</v>
      </c>
      <c r="H230" s="71">
        <f t="shared" si="29"/>
        <v>3.653</v>
      </c>
      <c r="I230" s="12">
        <v>0.27</v>
      </c>
      <c r="J230" s="10"/>
    </row>
    <row r="231" spans="1:10" ht="12" customHeight="1">
      <c r="A231" s="651"/>
      <c r="B231" s="187">
        <f t="shared" si="28"/>
        <v>8</v>
      </c>
      <c r="C231" s="210" t="s">
        <v>793</v>
      </c>
      <c r="D231" s="186"/>
      <c r="E231" s="72">
        <v>7</v>
      </c>
      <c r="F231" s="333">
        <f t="shared" si="27"/>
        <v>7.2</v>
      </c>
      <c r="G231" s="230">
        <v>8</v>
      </c>
      <c r="H231" s="71"/>
      <c r="I231" s="12"/>
      <c r="J231" s="10"/>
    </row>
    <row r="232" spans="1:10" ht="12" customHeight="1" thickBot="1">
      <c r="A232" s="651"/>
      <c r="B232" s="188">
        <f t="shared" si="28"/>
        <v>9</v>
      </c>
      <c r="C232" s="212" t="s">
        <v>794</v>
      </c>
      <c r="D232" s="189"/>
      <c r="E232" s="190">
        <v>11</v>
      </c>
      <c r="F232" s="342">
        <f t="shared" si="27"/>
        <v>10.8</v>
      </c>
      <c r="G232" s="232">
        <v>12</v>
      </c>
      <c r="H232" s="71"/>
      <c r="I232" s="12"/>
      <c r="J232" s="10"/>
    </row>
    <row r="233" spans="1:10" s="53" customFormat="1" ht="17.25" customHeight="1" thickBot="1">
      <c r="A233" s="651"/>
      <c r="B233" s="570" t="s">
        <v>1432</v>
      </c>
      <c r="C233" s="571"/>
      <c r="D233" s="571"/>
      <c r="E233" s="571"/>
      <c r="F233" s="571"/>
      <c r="G233" s="572"/>
      <c r="H233" s="86">
        <f>E230*1.3</f>
        <v>5.577</v>
      </c>
      <c r="I233" s="51">
        <v>0.41</v>
      </c>
      <c r="J233" s="52"/>
    </row>
    <row r="234" spans="1:10" ht="15" customHeight="1">
      <c r="A234" s="651"/>
      <c r="B234" s="185">
        <v>1</v>
      </c>
      <c r="C234" s="218" t="s">
        <v>736</v>
      </c>
      <c r="D234" s="243"/>
      <c r="E234" s="200">
        <v>25</v>
      </c>
      <c r="F234" s="333">
        <f t="shared" ref="F234:F239" si="30">G234*(1-$F$6/100)</f>
        <v>22.5</v>
      </c>
      <c r="G234" s="236">
        <v>25</v>
      </c>
      <c r="H234" s="71"/>
      <c r="I234" s="12"/>
      <c r="J234" s="10"/>
    </row>
    <row r="235" spans="1:10" s="53" customFormat="1" ht="12" customHeight="1">
      <c r="A235" s="651"/>
      <c r="B235" s="171">
        <f>B234+1</f>
        <v>2</v>
      </c>
      <c r="C235" s="210" t="s">
        <v>207</v>
      </c>
      <c r="D235" s="148"/>
      <c r="E235" s="103">
        <v>18</v>
      </c>
      <c r="F235" s="333">
        <f t="shared" si="30"/>
        <v>28.259999999999998</v>
      </c>
      <c r="G235" s="230">
        <v>31.4</v>
      </c>
      <c r="H235" s="86">
        <f>E234*1.3</f>
        <v>32.5</v>
      </c>
      <c r="I235" s="57">
        <v>2.25</v>
      </c>
      <c r="J235" s="52"/>
    </row>
    <row r="236" spans="1:10" ht="12" customHeight="1">
      <c r="A236" s="651"/>
      <c r="B236" s="171">
        <f>B235+1</f>
        <v>3</v>
      </c>
      <c r="C236" s="210" t="s">
        <v>220</v>
      </c>
      <c r="D236" s="148" t="s">
        <v>208</v>
      </c>
      <c r="E236" s="103">
        <v>27</v>
      </c>
      <c r="F236" s="333">
        <f t="shared" si="30"/>
        <v>36.54</v>
      </c>
      <c r="G236" s="230">
        <v>40.6</v>
      </c>
      <c r="H236" s="71">
        <f>E235*1.3</f>
        <v>23.400000000000002</v>
      </c>
      <c r="I236" s="11">
        <v>2.5861999999999998</v>
      </c>
      <c r="J236" s="10"/>
    </row>
    <row r="237" spans="1:10" ht="12" customHeight="1">
      <c r="A237" s="651"/>
      <c r="B237" s="171">
        <f>B236+1</f>
        <v>4</v>
      </c>
      <c r="C237" s="210" t="s">
        <v>221</v>
      </c>
      <c r="D237" s="148" t="s">
        <v>656</v>
      </c>
      <c r="E237" s="103">
        <v>40</v>
      </c>
      <c r="F237" s="333">
        <f t="shared" si="30"/>
        <v>49.95</v>
      </c>
      <c r="G237" s="230">
        <v>55.5</v>
      </c>
      <c r="H237" s="71">
        <f>E236*1.3</f>
        <v>35.1</v>
      </c>
      <c r="I237" s="11">
        <v>2.3190400000000002</v>
      </c>
      <c r="J237" s="10"/>
    </row>
    <row r="238" spans="1:10" ht="12" customHeight="1">
      <c r="A238" s="651"/>
      <c r="B238" s="171">
        <f>B237+1</f>
        <v>5</v>
      </c>
      <c r="C238" s="210" t="s">
        <v>222</v>
      </c>
      <c r="D238" s="148" t="s">
        <v>209</v>
      </c>
      <c r="E238" s="103">
        <v>40</v>
      </c>
      <c r="F238" s="333">
        <f t="shared" si="30"/>
        <v>49.41</v>
      </c>
      <c r="G238" s="230">
        <v>54.9</v>
      </c>
      <c r="H238" s="71">
        <f>E237*1.3</f>
        <v>52</v>
      </c>
      <c r="I238" s="11">
        <v>3.8569900000000001</v>
      </c>
      <c r="J238" s="10"/>
    </row>
    <row r="239" spans="1:10" s="4" customFormat="1" ht="12" customHeight="1" thickBot="1">
      <c r="A239" s="651"/>
      <c r="B239" s="456">
        <f>B238+1</f>
        <v>6</v>
      </c>
      <c r="C239" s="475" t="s">
        <v>223</v>
      </c>
      <c r="D239" s="476" t="s">
        <v>210</v>
      </c>
      <c r="E239" s="477"/>
      <c r="F239" s="370">
        <f t="shared" si="30"/>
        <v>30.780000000000005</v>
      </c>
      <c r="G239" s="478">
        <v>34.200000000000003</v>
      </c>
      <c r="H239" s="91">
        <f>E238*1.3</f>
        <v>52</v>
      </c>
      <c r="I239" s="11">
        <v>3.2721</v>
      </c>
      <c r="J239" s="361"/>
    </row>
    <row r="240" spans="1:10" ht="17.25" customHeight="1" thickBot="1">
      <c r="A240" s="651"/>
      <c r="B240" s="634" t="s">
        <v>1433</v>
      </c>
      <c r="C240" s="635"/>
      <c r="D240" s="635"/>
      <c r="E240" s="635"/>
      <c r="F240" s="635"/>
      <c r="G240" s="636"/>
      <c r="H240" s="71"/>
      <c r="I240" s="11"/>
      <c r="J240" s="10"/>
    </row>
    <row r="241" spans="1:10" ht="17.25" customHeight="1">
      <c r="A241" s="651"/>
      <c r="B241" s="185">
        <v>1</v>
      </c>
      <c r="C241" s="219" t="s">
        <v>1567</v>
      </c>
      <c r="D241" s="203" t="s">
        <v>1434</v>
      </c>
      <c r="E241" s="246"/>
      <c r="F241" s="333">
        <f>G241*(1-$F$6/100)</f>
        <v>7.9200000000000008</v>
      </c>
      <c r="G241" s="247">
        <v>8.8000000000000007</v>
      </c>
      <c r="H241" s="77"/>
      <c r="I241" s="11"/>
      <c r="J241" s="10"/>
    </row>
    <row r="242" spans="1:10" ht="15" customHeight="1">
      <c r="A242" s="651"/>
      <c r="B242" s="184">
        <v>2</v>
      </c>
      <c r="C242" s="213" t="s">
        <v>854</v>
      </c>
      <c r="D242" s="270"/>
      <c r="E242" s="77">
        <v>18</v>
      </c>
      <c r="F242" s="333">
        <f>G242*(1-$F$6/100)</f>
        <v>30.330000000000002</v>
      </c>
      <c r="G242" s="233">
        <v>33.700000000000003</v>
      </c>
    </row>
    <row r="243" spans="1:10" ht="33.75" customHeight="1" thickBot="1">
      <c r="A243" s="651"/>
      <c r="B243" s="637"/>
      <c r="C243" s="638"/>
      <c r="D243" s="638"/>
      <c r="E243" s="638"/>
      <c r="F243" s="639"/>
      <c r="G243" s="640"/>
    </row>
    <row r="244" spans="1:10" s="118" customFormat="1" ht="17.25" customHeight="1" thickBot="1">
      <c r="A244" s="651"/>
      <c r="B244" s="567" t="s">
        <v>332</v>
      </c>
      <c r="C244" s="568"/>
      <c r="D244" s="568"/>
      <c r="E244" s="568"/>
      <c r="F244" s="568"/>
      <c r="G244" s="569"/>
    </row>
    <row r="245" spans="1:10" s="4" customFormat="1" ht="15" customHeight="1" thickBot="1">
      <c r="A245" s="651"/>
      <c r="B245" s="479">
        <v>1</v>
      </c>
      <c r="C245" s="480" t="s">
        <v>164</v>
      </c>
      <c r="D245" s="481" t="s">
        <v>165</v>
      </c>
      <c r="E245" s="482">
        <v>19.239999999999998</v>
      </c>
      <c r="F245" s="370">
        <f>G245*(1-$F$6/100)</f>
        <v>23.409000000000002</v>
      </c>
      <c r="G245" s="483">
        <v>26.01</v>
      </c>
      <c r="H245" s="87"/>
      <c r="I245" s="2"/>
      <c r="J245" s="3"/>
    </row>
    <row r="246" spans="1:10" s="4" customFormat="1" ht="17.25" customHeight="1" thickBot="1">
      <c r="A246" s="651"/>
      <c r="B246" s="567" t="s">
        <v>449</v>
      </c>
      <c r="C246" s="568"/>
      <c r="D246" s="568"/>
      <c r="E246" s="568"/>
      <c r="F246" s="568"/>
      <c r="G246" s="569"/>
      <c r="H246" s="88">
        <f>E245*1.3</f>
        <v>25.012</v>
      </c>
      <c r="I246" s="5">
        <v>1.4206300000000001</v>
      </c>
      <c r="J246" s="3"/>
    </row>
    <row r="247" spans="1:10" s="4" customFormat="1" ht="17.25" customHeight="1">
      <c r="A247" s="651"/>
      <c r="B247" s="604" t="s">
        <v>1437</v>
      </c>
      <c r="C247" s="605"/>
      <c r="D247" s="605"/>
      <c r="E247" s="605"/>
      <c r="F247" s="605"/>
      <c r="G247" s="606"/>
      <c r="H247" s="88"/>
      <c r="I247" s="5"/>
      <c r="J247" s="3"/>
    </row>
    <row r="248" spans="1:10" s="4" customFormat="1" ht="15" customHeight="1">
      <c r="A248" s="651"/>
      <c r="B248" s="171">
        <v>1</v>
      </c>
      <c r="C248" s="211" t="s">
        <v>1435</v>
      </c>
      <c r="D248" s="113" t="s">
        <v>1436</v>
      </c>
      <c r="E248" s="106"/>
      <c r="F248" s="333">
        <f>G248*(1-$F$6/100)</f>
        <v>27.720000000000002</v>
      </c>
      <c r="G248" s="230">
        <v>30.8</v>
      </c>
      <c r="H248" s="88"/>
      <c r="I248" s="5"/>
      <c r="J248" s="3"/>
    </row>
    <row r="249" spans="1:10" s="4" customFormat="1" ht="12" customHeight="1">
      <c r="A249" s="651"/>
      <c r="B249" s="171">
        <f>B248+1</f>
        <v>2</v>
      </c>
      <c r="C249" s="222" t="s">
        <v>1438</v>
      </c>
      <c r="D249" s="113" t="s">
        <v>450</v>
      </c>
      <c r="E249" s="106"/>
      <c r="F249" s="333">
        <f>G249*(1-$F$6/100)</f>
        <v>32.04</v>
      </c>
      <c r="G249" s="230">
        <v>35.6</v>
      </c>
      <c r="H249" s="88"/>
      <c r="I249" s="5"/>
      <c r="J249" s="3"/>
    </row>
    <row r="250" spans="1:10" s="4" customFormat="1" ht="17.25" customHeight="1">
      <c r="A250" s="651"/>
      <c r="B250" s="601" t="s">
        <v>1439</v>
      </c>
      <c r="C250" s="602"/>
      <c r="D250" s="602"/>
      <c r="E250" s="602"/>
      <c r="F250" s="602"/>
      <c r="G250" s="603"/>
      <c r="H250" s="88"/>
      <c r="I250" s="5"/>
      <c r="J250" s="3"/>
    </row>
    <row r="251" spans="1:10" s="4" customFormat="1" ht="15" customHeight="1">
      <c r="A251" s="651"/>
      <c r="B251" s="171">
        <v>1</v>
      </c>
      <c r="C251" s="210" t="s">
        <v>182</v>
      </c>
      <c r="D251" s="148" t="s">
        <v>1440</v>
      </c>
      <c r="E251" s="106">
        <v>18.48</v>
      </c>
      <c r="F251" s="333">
        <f>G251*(1-$F$6/100)</f>
        <v>17.64</v>
      </c>
      <c r="G251" s="230">
        <v>19.600000000000001</v>
      </c>
      <c r="H251" s="88"/>
      <c r="I251" s="5"/>
      <c r="J251" s="3"/>
    </row>
    <row r="252" spans="1:10" ht="12" customHeight="1">
      <c r="A252" s="651"/>
      <c r="B252" s="171">
        <f>B251+1</f>
        <v>2</v>
      </c>
      <c r="C252" s="223" t="s">
        <v>166</v>
      </c>
      <c r="D252" s="153" t="s">
        <v>167</v>
      </c>
      <c r="E252" s="106">
        <v>13.85</v>
      </c>
      <c r="F252" s="333">
        <f>G252*(1-$F$6/100)</f>
        <v>17.64</v>
      </c>
      <c r="G252" s="230">
        <v>19.600000000000001</v>
      </c>
      <c r="H252" s="88">
        <f>E251*1.3</f>
        <v>24.024000000000001</v>
      </c>
      <c r="I252" s="6">
        <v>0.96550000000000002</v>
      </c>
    </row>
    <row r="253" spans="1:10" s="4" customFormat="1" ht="17.25" customHeight="1">
      <c r="A253" s="651"/>
      <c r="B253" s="601" t="s">
        <v>1441</v>
      </c>
      <c r="C253" s="602"/>
      <c r="D253" s="602"/>
      <c r="E253" s="602"/>
      <c r="F253" s="602"/>
      <c r="G253" s="603"/>
      <c r="H253" s="88">
        <f>E252*1.3</f>
        <v>18.004999999999999</v>
      </c>
      <c r="I253" s="5">
        <v>1.1349</v>
      </c>
      <c r="J253" s="3"/>
    </row>
    <row r="254" spans="1:10" ht="15" customHeight="1">
      <c r="A254" s="651"/>
      <c r="B254" s="171">
        <v>1</v>
      </c>
      <c r="C254" s="223" t="s">
        <v>168</v>
      </c>
      <c r="D254" s="153" t="s">
        <v>169</v>
      </c>
      <c r="E254" s="106"/>
      <c r="F254" s="333">
        <f>G254*(1-$F$6/100)</f>
        <v>18.63</v>
      </c>
      <c r="G254" s="230">
        <v>20.7</v>
      </c>
      <c r="H254" s="88"/>
      <c r="I254" s="61"/>
    </row>
    <row r="255" spans="1:10" s="4" customFormat="1" ht="12" customHeight="1" thickBot="1">
      <c r="A255" s="651"/>
      <c r="B255" s="205">
        <f>B254+1</f>
        <v>2</v>
      </c>
      <c r="C255" s="244" t="s">
        <v>451</v>
      </c>
      <c r="D255" s="248" t="s">
        <v>452</v>
      </c>
      <c r="E255" s="249"/>
      <c r="F255" s="333">
        <f>G255*(1-$F$6/100)</f>
        <v>24.3</v>
      </c>
      <c r="G255" s="235">
        <v>27</v>
      </c>
      <c r="H255" s="88"/>
      <c r="I255" s="5"/>
      <c r="J255" s="3"/>
    </row>
    <row r="256" spans="1:10" s="4" customFormat="1" ht="17.25" customHeight="1" thickBot="1">
      <c r="A256" s="651"/>
      <c r="B256" s="567" t="s">
        <v>1503</v>
      </c>
      <c r="C256" s="568"/>
      <c r="D256" s="568"/>
      <c r="E256" s="568"/>
      <c r="F256" s="568"/>
      <c r="G256" s="569"/>
      <c r="H256" s="88"/>
      <c r="I256" s="5"/>
      <c r="J256" s="3"/>
    </row>
    <row r="257" spans="1:18" s="4" customFormat="1" ht="12" customHeight="1">
      <c r="A257" s="651"/>
      <c r="B257" s="171">
        <v>1</v>
      </c>
      <c r="C257" s="210" t="s">
        <v>205</v>
      </c>
      <c r="D257" s="148" t="s">
        <v>219</v>
      </c>
      <c r="E257" s="103">
        <v>0.7</v>
      </c>
      <c r="F257" s="333">
        <f t="shared" ref="F257:F262" si="31">G257*(1-$F$6/100)</f>
        <v>1.0529999999999999</v>
      </c>
      <c r="G257" s="230">
        <v>1.17</v>
      </c>
      <c r="H257" s="88"/>
      <c r="I257" s="76"/>
      <c r="J257" s="3"/>
    </row>
    <row r="258" spans="1:18" s="4" customFormat="1" ht="12" customHeight="1">
      <c r="A258" s="651"/>
      <c r="B258" s="387">
        <f>B257+1</f>
        <v>2</v>
      </c>
      <c r="C258" s="368" t="s">
        <v>204</v>
      </c>
      <c r="D258" s="388" t="s">
        <v>219</v>
      </c>
      <c r="E258" s="389">
        <v>0.85</v>
      </c>
      <c r="F258" s="370">
        <f t="shared" si="31"/>
        <v>1.4400000000000002</v>
      </c>
      <c r="G258" s="371">
        <v>1.6</v>
      </c>
      <c r="H258" s="87"/>
      <c r="I258" s="76"/>
      <c r="J258" s="3"/>
    </row>
    <row r="259" spans="1:18" s="4" customFormat="1" ht="12" customHeight="1">
      <c r="A259" s="651"/>
      <c r="B259" s="387">
        <f>B258+1</f>
        <v>3</v>
      </c>
      <c r="C259" s="368" t="s">
        <v>203</v>
      </c>
      <c r="D259" s="388" t="s">
        <v>219</v>
      </c>
      <c r="E259" s="389">
        <v>0.97</v>
      </c>
      <c r="F259" s="370">
        <f t="shared" si="31"/>
        <v>1.4400000000000002</v>
      </c>
      <c r="G259" s="371">
        <v>1.6</v>
      </c>
      <c r="H259" s="87"/>
      <c r="I259" s="76"/>
      <c r="J259" s="3"/>
    </row>
    <row r="260" spans="1:18" s="4" customFormat="1" ht="12" customHeight="1">
      <c r="A260" s="651"/>
      <c r="B260" s="273">
        <f>B259+1</f>
        <v>4</v>
      </c>
      <c r="C260" s="217" t="s">
        <v>206</v>
      </c>
      <c r="D260" s="180" t="s">
        <v>219</v>
      </c>
      <c r="E260" s="105">
        <v>0.97</v>
      </c>
      <c r="F260" s="333">
        <f t="shared" si="31"/>
        <v>1.35</v>
      </c>
      <c r="G260" s="235">
        <v>1.5</v>
      </c>
      <c r="H260" s="87"/>
      <c r="I260" s="76"/>
      <c r="J260" s="3"/>
      <c r="M260" s="53"/>
      <c r="N260" s="53"/>
      <c r="O260" s="53"/>
      <c r="P260" s="53"/>
      <c r="Q260" s="53"/>
      <c r="R260" s="53"/>
    </row>
    <row r="261" spans="1:18" s="4" customFormat="1" ht="12" customHeight="1">
      <c r="A261" s="651"/>
      <c r="B261" s="273">
        <f t="shared" ref="B261:B262" si="32">B260+1</f>
        <v>5</v>
      </c>
      <c r="C261" s="218" t="s">
        <v>852</v>
      </c>
      <c r="D261" s="197"/>
      <c r="E261" s="109">
        <v>6</v>
      </c>
      <c r="F261" s="333">
        <f t="shared" si="31"/>
        <v>6.21</v>
      </c>
      <c r="G261" s="236">
        <f>E261*1.15</f>
        <v>6.8999999999999995</v>
      </c>
      <c r="H261" s="87"/>
      <c r="I261" s="76"/>
      <c r="J261" s="3"/>
      <c r="M261"/>
      <c r="N261"/>
      <c r="O261"/>
      <c r="P261"/>
      <c r="Q261"/>
      <c r="R261"/>
    </row>
    <row r="262" spans="1:18" s="53" customFormat="1" ht="12" customHeight="1" thickBot="1">
      <c r="A262" s="651"/>
      <c r="B262" s="273">
        <f t="shared" si="32"/>
        <v>6</v>
      </c>
      <c r="C262" s="217" t="s">
        <v>853</v>
      </c>
      <c r="D262" s="204"/>
      <c r="E262" s="105">
        <v>9</v>
      </c>
      <c r="F262" s="333">
        <f t="shared" si="31"/>
        <v>9.3149999999999995</v>
      </c>
      <c r="G262" s="235">
        <f>E262*1.15</f>
        <v>10.35</v>
      </c>
      <c r="H262" s="86">
        <f>E259*1.3</f>
        <v>1.2609999999999999</v>
      </c>
      <c r="I262" s="57">
        <v>7.2400000000000006E-2</v>
      </c>
      <c r="J262" s="52"/>
      <c r="M262"/>
      <c r="N262"/>
      <c r="O262"/>
      <c r="P262"/>
      <c r="Q262"/>
      <c r="R262"/>
    </row>
    <row r="263" spans="1:18" ht="17.25" customHeight="1" thickBot="1">
      <c r="A263" s="651"/>
      <c r="B263" s="567" t="s">
        <v>1504</v>
      </c>
      <c r="C263" s="568"/>
      <c r="D263" s="568"/>
      <c r="E263" s="568"/>
      <c r="F263" s="568"/>
      <c r="G263" s="569"/>
      <c r="H263" s="71">
        <f>E260*1.3</f>
        <v>1.2609999999999999</v>
      </c>
      <c r="I263" s="11">
        <v>0.10340000000000001</v>
      </c>
      <c r="J263" s="10"/>
    </row>
    <row r="264" spans="1:18" ht="15" customHeight="1">
      <c r="A264" s="651"/>
      <c r="B264" s="185">
        <v>1</v>
      </c>
      <c r="C264" s="250" t="s">
        <v>453</v>
      </c>
      <c r="D264" s="251" t="s">
        <v>454</v>
      </c>
      <c r="E264" s="109"/>
      <c r="F264" s="333">
        <f>G264*(1-$F$6/100)</f>
        <v>6.75</v>
      </c>
      <c r="G264" s="236">
        <v>7.5</v>
      </c>
      <c r="H264" s="71"/>
      <c r="I264" s="11"/>
      <c r="J264" s="10"/>
    </row>
    <row r="265" spans="1:18" ht="12" customHeight="1">
      <c r="A265" s="651"/>
      <c r="B265" s="171">
        <f>B264+1</f>
        <v>2</v>
      </c>
      <c r="C265" s="222" t="s">
        <v>455</v>
      </c>
      <c r="D265" s="113" t="s">
        <v>456</v>
      </c>
      <c r="E265" s="103"/>
      <c r="F265" s="333">
        <f>G265*(1-$F$6/100)</f>
        <v>11.34</v>
      </c>
      <c r="G265" s="230">
        <v>12.6</v>
      </c>
      <c r="H265" s="71"/>
      <c r="I265" s="11"/>
      <c r="J265" s="10"/>
    </row>
    <row r="266" spans="1:18" ht="12" customHeight="1">
      <c r="A266" s="651"/>
      <c r="B266" s="171">
        <f>B265+1</f>
        <v>3</v>
      </c>
      <c r="C266" s="222" t="s">
        <v>457</v>
      </c>
      <c r="D266" s="113" t="s">
        <v>458</v>
      </c>
      <c r="E266" s="103"/>
      <c r="F266" s="333">
        <f>G266*(1-$F$6/100)</f>
        <v>23.13</v>
      </c>
      <c r="G266" s="230">
        <v>25.7</v>
      </c>
      <c r="H266" s="71"/>
      <c r="I266" s="11"/>
      <c r="J266" s="10"/>
    </row>
    <row r="267" spans="1:18" ht="12" customHeight="1">
      <c r="A267" s="651"/>
      <c r="B267" s="171">
        <f>B266+1</f>
        <v>4</v>
      </c>
      <c r="C267" s="222" t="s">
        <v>459</v>
      </c>
      <c r="D267" s="113" t="s">
        <v>460</v>
      </c>
      <c r="E267" s="103"/>
      <c r="F267" s="333">
        <f>G267*(1-$F$6/100)</f>
        <v>24.3</v>
      </c>
      <c r="G267" s="230">
        <v>27</v>
      </c>
      <c r="H267" s="71"/>
      <c r="I267" s="11"/>
      <c r="J267" s="10"/>
    </row>
    <row r="268" spans="1:18" ht="12" customHeight="1" thickBot="1">
      <c r="A268" s="651"/>
      <c r="B268" s="205">
        <f>B267+1</f>
        <v>5</v>
      </c>
      <c r="C268" s="244" t="s">
        <v>461</v>
      </c>
      <c r="D268" s="252" t="s">
        <v>462</v>
      </c>
      <c r="E268" s="105"/>
      <c r="F268" s="333">
        <f>G268*(1-$F$6/100)</f>
        <v>31.230000000000004</v>
      </c>
      <c r="G268" s="235">
        <v>34.700000000000003</v>
      </c>
      <c r="H268" s="71"/>
      <c r="I268" s="11"/>
      <c r="J268" s="10"/>
      <c r="M268" s="4"/>
      <c r="N268" s="4"/>
      <c r="O268" s="4"/>
      <c r="P268" s="4"/>
      <c r="Q268" s="4"/>
      <c r="R268" s="4"/>
    </row>
    <row r="269" spans="1:18" ht="17.25" customHeight="1" thickBot="1">
      <c r="A269" s="651"/>
      <c r="B269" s="567" t="s">
        <v>1505</v>
      </c>
      <c r="C269" s="568"/>
      <c r="D269" s="568"/>
      <c r="E269" s="568"/>
      <c r="F269" s="568"/>
      <c r="G269" s="569"/>
      <c r="H269" s="71"/>
      <c r="I269" s="11"/>
      <c r="J269" s="10"/>
      <c r="M269" s="53"/>
      <c r="N269" s="53"/>
      <c r="O269" s="53"/>
      <c r="P269" s="53"/>
      <c r="Q269" s="53"/>
      <c r="R269" s="53"/>
    </row>
    <row r="270" spans="1:18" s="4" customFormat="1" ht="15" customHeight="1">
      <c r="A270" s="651"/>
      <c r="B270" s="437">
        <v>1</v>
      </c>
      <c r="C270" s="438" t="s">
        <v>466</v>
      </c>
      <c r="D270" s="439" t="s">
        <v>463</v>
      </c>
      <c r="E270" s="440">
        <v>25</v>
      </c>
      <c r="F270" s="370">
        <f>G270*(1-$F$6/100)</f>
        <v>45</v>
      </c>
      <c r="G270" s="398">
        <v>50</v>
      </c>
      <c r="H270" s="91"/>
      <c r="I270" s="360"/>
      <c r="J270" s="361"/>
      <c r="M270" s="54"/>
      <c r="N270" s="54"/>
      <c r="O270" s="54"/>
      <c r="P270" s="54"/>
      <c r="Q270" s="54"/>
      <c r="R270" s="54"/>
    </row>
    <row r="271" spans="1:18" s="53" customFormat="1" ht="12" customHeight="1">
      <c r="A271" s="651"/>
      <c r="B271" s="171">
        <f>B270+1</f>
        <v>2</v>
      </c>
      <c r="C271" s="210" t="s">
        <v>467</v>
      </c>
      <c r="D271" s="149" t="s">
        <v>464</v>
      </c>
      <c r="E271" s="103">
        <v>42.5</v>
      </c>
      <c r="F271" s="333">
        <f>G271*(1-$F$6/100)</f>
        <v>79.289999999999992</v>
      </c>
      <c r="G271" s="230">
        <v>88.1</v>
      </c>
      <c r="H271" s="86">
        <f>E270*1.3</f>
        <v>32.5</v>
      </c>
      <c r="I271" s="55">
        <v>2.7172000000000001</v>
      </c>
      <c r="J271" s="52"/>
      <c r="M271" s="54"/>
      <c r="N271" s="54"/>
      <c r="O271" s="54"/>
      <c r="P271" s="54"/>
      <c r="Q271" s="54"/>
      <c r="R271" s="54"/>
    </row>
    <row r="272" spans="1:18" s="54" customFormat="1" ht="12" customHeight="1">
      <c r="A272" s="651"/>
      <c r="B272" s="171">
        <f>B271+1</f>
        <v>3</v>
      </c>
      <c r="C272" s="210" t="s">
        <v>468</v>
      </c>
      <c r="D272" s="149" t="s">
        <v>465</v>
      </c>
      <c r="E272" s="103">
        <v>58.6</v>
      </c>
      <c r="F272" s="333">
        <f>G272*(1-$F$6/100)</f>
        <v>109.62</v>
      </c>
      <c r="G272" s="230">
        <v>121.8</v>
      </c>
      <c r="H272" s="71">
        <f>E271*1.3</f>
        <v>55.25</v>
      </c>
      <c r="I272" s="13">
        <v>5.3269799999999998</v>
      </c>
      <c r="J272" s="10"/>
    </row>
    <row r="273" spans="1:18" s="54" customFormat="1" ht="12" customHeight="1" thickBot="1">
      <c r="A273" s="651"/>
      <c r="B273" s="205">
        <f>B272+1</f>
        <v>4</v>
      </c>
      <c r="C273" s="216" t="s">
        <v>0</v>
      </c>
      <c r="D273" s="202" t="s">
        <v>1</v>
      </c>
      <c r="E273" s="105">
        <v>40</v>
      </c>
      <c r="F273" s="333">
        <f>G273*(1-$F$6/100)</f>
        <v>93.600000000000009</v>
      </c>
      <c r="G273" s="235">
        <v>104</v>
      </c>
      <c r="H273" s="71">
        <f>E272*1.3</f>
        <v>76.180000000000007</v>
      </c>
      <c r="I273" s="13">
        <v>5.3102999999999998</v>
      </c>
      <c r="J273" s="10"/>
    </row>
    <row r="274" spans="1:18" s="54" customFormat="1" ht="17.25" customHeight="1" thickBot="1">
      <c r="A274" s="651"/>
      <c r="B274" s="567" t="s">
        <v>1506</v>
      </c>
      <c r="C274" s="568"/>
      <c r="D274" s="568"/>
      <c r="E274" s="568"/>
      <c r="F274" s="568"/>
      <c r="G274" s="569"/>
      <c r="H274" s="71">
        <f>E273*1.3</f>
        <v>52</v>
      </c>
      <c r="I274" s="13">
        <v>4.8506999999999998</v>
      </c>
      <c r="J274" s="10"/>
      <c r="M274" s="378"/>
      <c r="N274" s="378"/>
      <c r="O274" s="378"/>
      <c r="P274" s="378"/>
      <c r="Q274" s="378"/>
      <c r="R274" s="378"/>
    </row>
    <row r="275" spans="1:18" s="54" customFormat="1" ht="12" customHeight="1">
      <c r="A275" s="651"/>
      <c r="B275" s="205">
        <v>1</v>
      </c>
      <c r="C275" s="217" t="s">
        <v>38</v>
      </c>
      <c r="D275" s="248" t="s">
        <v>177</v>
      </c>
      <c r="E275" s="249">
        <v>0.23</v>
      </c>
      <c r="F275" s="333">
        <f t="shared" ref="F275:F283" si="33">G275*(1-$F$6/100)</f>
        <v>0.22500000000000001</v>
      </c>
      <c r="G275" s="235">
        <v>0.25</v>
      </c>
      <c r="H275" s="71"/>
      <c r="I275" s="13"/>
      <c r="J275" s="10"/>
      <c r="M275" s="378"/>
      <c r="N275" s="378"/>
      <c r="O275" s="378"/>
      <c r="P275" s="378"/>
      <c r="Q275" s="378"/>
      <c r="R275" s="378"/>
    </row>
    <row r="276" spans="1:18" s="378" customFormat="1" ht="12" customHeight="1">
      <c r="A276" s="651"/>
      <c r="B276" s="387">
        <f>B275+1</f>
        <v>2</v>
      </c>
      <c r="C276" s="368" t="s">
        <v>886</v>
      </c>
      <c r="D276" s="388" t="s">
        <v>175</v>
      </c>
      <c r="E276" s="484">
        <v>0.23</v>
      </c>
      <c r="F276" s="370">
        <f t="shared" si="33"/>
        <v>0.22500000000000001</v>
      </c>
      <c r="G276" s="371">
        <v>0.25</v>
      </c>
      <c r="H276" s="91"/>
      <c r="I276" s="360"/>
      <c r="J276" s="361"/>
      <c r="M276" s="54"/>
      <c r="N276" s="54"/>
      <c r="O276" s="54"/>
      <c r="P276" s="54"/>
      <c r="Q276" s="54"/>
      <c r="R276" s="54"/>
    </row>
    <row r="277" spans="1:18" s="378" customFormat="1" ht="12" customHeight="1">
      <c r="A277" s="651"/>
      <c r="B277" s="387">
        <f t="shared" ref="B277:B283" si="34">B276+1</f>
        <v>3</v>
      </c>
      <c r="C277" s="368" t="s">
        <v>887</v>
      </c>
      <c r="D277" s="388" t="s">
        <v>176</v>
      </c>
      <c r="E277" s="484">
        <v>0.26</v>
      </c>
      <c r="F277" s="370">
        <f t="shared" si="33"/>
        <v>0.315</v>
      </c>
      <c r="G277" s="371">
        <v>0.35</v>
      </c>
      <c r="H277" s="91"/>
      <c r="I277" s="360"/>
      <c r="J277" s="361"/>
      <c r="M277" s="54"/>
      <c r="N277" s="54"/>
      <c r="O277" s="54"/>
      <c r="P277" s="54"/>
      <c r="Q277" s="54"/>
      <c r="R277" s="54"/>
    </row>
    <row r="278" spans="1:18" s="54" customFormat="1" ht="12" customHeight="1">
      <c r="A278" s="651"/>
      <c r="B278" s="273">
        <f t="shared" si="34"/>
        <v>4</v>
      </c>
      <c r="C278" s="210" t="s">
        <v>35</v>
      </c>
      <c r="D278" s="148" t="s">
        <v>36</v>
      </c>
      <c r="E278" s="106"/>
      <c r="F278" s="333">
        <f t="shared" si="33"/>
        <v>0.36000000000000004</v>
      </c>
      <c r="G278" s="230">
        <v>0.4</v>
      </c>
      <c r="H278" s="71"/>
      <c r="I278" s="13"/>
      <c r="J278" s="10"/>
    </row>
    <row r="279" spans="1:18" s="54" customFormat="1" ht="12" customHeight="1">
      <c r="A279" s="651"/>
      <c r="B279" s="273">
        <f t="shared" si="34"/>
        <v>5</v>
      </c>
      <c r="C279" s="210" t="s">
        <v>888</v>
      </c>
      <c r="D279" s="148" t="s">
        <v>885</v>
      </c>
      <c r="E279" s="106"/>
      <c r="F279" s="333">
        <f t="shared" si="33"/>
        <v>0.40500000000000003</v>
      </c>
      <c r="G279" s="230">
        <v>0.45</v>
      </c>
      <c r="H279" s="71">
        <f>E281*1.3</f>
        <v>2.08</v>
      </c>
      <c r="I279" s="13">
        <v>0.16980000000000001</v>
      </c>
      <c r="J279" s="10"/>
      <c r="M279" s="4"/>
      <c r="N279" s="4"/>
      <c r="O279" s="4"/>
      <c r="P279" s="4"/>
      <c r="Q279" s="4"/>
      <c r="R279" s="4"/>
    </row>
    <row r="280" spans="1:18" s="54" customFormat="1" ht="12" customHeight="1">
      <c r="A280" s="651"/>
      <c r="B280" s="273">
        <f t="shared" si="34"/>
        <v>6</v>
      </c>
      <c r="C280" s="223" t="s">
        <v>37</v>
      </c>
      <c r="D280" s="153" t="s">
        <v>174</v>
      </c>
      <c r="E280" s="106">
        <v>0.65</v>
      </c>
      <c r="F280" s="333">
        <f t="shared" si="33"/>
        <v>0.9900000000000001</v>
      </c>
      <c r="G280" s="230">
        <v>1.1000000000000001</v>
      </c>
      <c r="H280" s="71">
        <f>E282*1.3</f>
        <v>2.4699999999999998</v>
      </c>
      <c r="I280" s="13">
        <v>0.1724</v>
      </c>
      <c r="J280" s="10"/>
      <c r="M280"/>
      <c r="N280"/>
      <c r="O280"/>
      <c r="P280"/>
      <c r="Q280"/>
      <c r="R280"/>
    </row>
    <row r="281" spans="1:18" s="4" customFormat="1" ht="12" customHeight="1">
      <c r="A281" s="651"/>
      <c r="B281" s="273">
        <f t="shared" si="34"/>
        <v>7</v>
      </c>
      <c r="C281" s="210" t="s">
        <v>870</v>
      </c>
      <c r="D281" s="112" t="s">
        <v>2</v>
      </c>
      <c r="E281" s="103">
        <v>1.6</v>
      </c>
      <c r="F281" s="333">
        <f t="shared" si="33"/>
        <v>2.8800000000000003</v>
      </c>
      <c r="G281" s="230">
        <v>3.2</v>
      </c>
      <c r="H281" s="88">
        <f>E276*1.3</f>
        <v>0.29900000000000004</v>
      </c>
      <c r="I281" s="5">
        <v>1.43E-2</v>
      </c>
      <c r="J281" s="3"/>
      <c r="M281"/>
      <c r="N281"/>
      <c r="O281"/>
      <c r="P281"/>
      <c r="Q281"/>
      <c r="R281"/>
    </row>
    <row r="282" spans="1:18" ht="12" customHeight="1">
      <c r="A282" s="651"/>
      <c r="B282" s="273">
        <f t="shared" si="34"/>
        <v>8</v>
      </c>
      <c r="C282" s="210" t="s">
        <v>871</v>
      </c>
      <c r="D282" s="112" t="s">
        <v>3</v>
      </c>
      <c r="E282" s="103">
        <v>1.9</v>
      </c>
      <c r="F282" s="333">
        <f t="shared" si="33"/>
        <v>3.51</v>
      </c>
      <c r="G282" s="230">
        <v>3.9</v>
      </c>
      <c r="H282" s="88">
        <f>E277*1.3</f>
        <v>0.33800000000000002</v>
      </c>
      <c r="I282" s="6">
        <v>1.7500000000000002E-2</v>
      </c>
      <c r="J282" s="7"/>
    </row>
    <row r="283" spans="1:18" ht="12" customHeight="1" thickBot="1">
      <c r="A283" s="651"/>
      <c r="B283" s="273">
        <f t="shared" si="34"/>
        <v>9</v>
      </c>
      <c r="C283" s="219" t="s">
        <v>5</v>
      </c>
      <c r="D283" s="203" t="s">
        <v>4</v>
      </c>
      <c r="E283" s="109"/>
      <c r="F283" s="333">
        <f t="shared" si="33"/>
        <v>7.11</v>
      </c>
      <c r="G283" s="236">
        <v>7.9</v>
      </c>
      <c r="H283" s="88"/>
      <c r="I283" s="61"/>
      <c r="J283" s="7"/>
    </row>
    <row r="284" spans="1:18" ht="17.25" customHeight="1" thickBot="1">
      <c r="A284" s="651"/>
      <c r="B284" s="567" t="s">
        <v>1507</v>
      </c>
      <c r="C284" s="568"/>
      <c r="D284" s="568"/>
      <c r="E284" s="568"/>
      <c r="F284" s="568"/>
      <c r="G284" s="569"/>
      <c r="H284" s="88">
        <f>E275*1.3</f>
        <v>0.29900000000000004</v>
      </c>
      <c r="I284" s="6">
        <v>1.4999999999999999E-2</v>
      </c>
      <c r="J284" s="7"/>
    </row>
    <row r="285" spans="1:18" ht="12" customHeight="1">
      <c r="A285" s="651"/>
      <c r="B285" s="171">
        <v>1</v>
      </c>
      <c r="C285" s="210" t="s">
        <v>828</v>
      </c>
      <c r="D285" s="149" t="s">
        <v>792</v>
      </c>
      <c r="E285" s="103">
        <v>0.3</v>
      </c>
      <c r="F285" s="333">
        <f>G285*(1-$F$6/100)</f>
        <v>0.22500000000000001</v>
      </c>
      <c r="G285" s="230">
        <v>0.25</v>
      </c>
      <c r="H285" s="88"/>
      <c r="I285" s="61"/>
      <c r="J285" s="7"/>
    </row>
    <row r="286" spans="1:18" ht="12" customHeight="1">
      <c r="A286" s="651"/>
      <c r="B286" s="205">
        <f>B285+1</f>
        <v>2</v>
      </c>
      <c r="C286" s="217" t="s">
        <v>848</v>
      </c>
      <c r="D286" s="204" t="s">
        <v>849</v>
      </c>
      <c r="E286" s="105">
        <v>1</v>
      </c>
      <c r="F286" s="333">
        <f>G286*(1-$F$6/100)</f>
        <v>1.0349999999999999</v>
      </c>
      <c r="G286" s="235">
        <f>E286*1.15</f>
        <v>1.1499999999999999</v>
      </c>
      <c r="H286" s="88"/>
      <c r="I286" s="61"/>
      <c r="J286" s="7"/>
      <c r="M286" s="4"/>
      <c r="N286" s="4"/>
      <c r="O286" s="4"/>
      <c r="P286" s="4"/>
      <c r="Q286" s="4"/>
      <c r="R286" s="4"/>
    </row>
    <row r="287" spans="1:18" ht="12" customHeight="1">
      <c r="A287" s="651"/>
      <c r="B287" s="205">
        <f>B286+1</f>
        <v>3</v>
      </c>
      <c r="C287" s="211" t="s">
        <v>890</v>
      </c>
      <c r="D287" s="153" t="s">
        <v>891</v>
      </c>
      <c r="E287" s="106"/>
      <c r="F287" s="333">
        <f>G287*(1-$F$6/100)</f>
        <v>1.35</v>
      </c>
      <c r="G287" s="230">
        <v>1.5</v>
      </c>
      <c r="H287" s="88"/>
      <c r="I287" s="61"/>
      <c r="J287" s="7"/>
      <c r="M287" s="4"/>
      <c r="N287" s="4"/>
      <c r="O287" s="4"/>
      <c r="P287" s="4"/>
      <c r="Q287" s="4"/>
      <c r="R287" s="4"/>
    </row>
    <row r="288" spans="1:18" s="4" customFormat="1" ht="12" customHeight="1">
      <c r="A288" s="651"/>
      <c r="B288" s="205">
        <f>B287+1</f>
        <v>4</v>
      </c>
      <c r="C288" s="211" t="s">
        <v>892</v>
      </c>
      <c r="D288" s="153" t="s">
        <v>893</v>
      </c>
      <c r="E288" s="106"/>
      <c r="F288" s="333">
        <f>G288*(1-$F$6/100)</f>
        <v>2.16</v>
      </c>
      <c r="G288" s="230">
        <v>2.4</v>
      </c>
      <c r="H288" s="88"/>
      <c r="I288" s="76"/>
      <c r="J288" s="3"/>
      <c r="M288" s="53"/>
      <c r="N288" s="53"/>
      <c r="O288" s="53"/>
      <c r="P288" s="53"/>
      <c r="Q288" s="53"/>
      <c r="R288" s="53"/>
    </row>
    <row r="289" spans="1:18" s="4" customFormat="1" ht="12" customHeight="1" thickBot="1">
      <c r="A289" s="651"/>
      <c r="B289" s="205">
        <f>B288+1</f>
        <v>5</v>
      </c>
      <c r="C289" s="250" t="s">
        <v>889</v>
      </c>
      <c r="D289" s="240" t="s">
        <v>39</v>
      </c>
      <c r="E289" s="241"/>
      <c r="F289" s="333">
        <f>G289*(1-$F$6/100)</f>
        <v>3.9600000000000004</v>
      </c>
      <c r="G289" s="236">
        <v>4.4000000000000004</v>
      </c>
      <c r="H289" s="88"/>
      <c r="I289" s="76"/>
      <c r="J289" s="3"/>
      <c r="M289" s="53"/>
      <c r="N289" s="53"/>
      <c r="O289" s="53"/>
      <c r="P289" s="53"/>
      <c r="Q289" s="53"/>
      <c r="R289" s="53"/>
    </row>
    <row r="290" spans="1:18" s="53" customFormat="1" ht="17.25" customHeight="1" thickBot="1">
      <c r="A290" s="651"/>
      <c r="B290" s="567" t="s">
        <v>1508</v>
      </c>
      <c r="C290" s="568"/>
      <c r="D290" s="568"/>
      <c r="E290" s="568"/>
      <c r="F290" s="568"/>
      <c r="G290" s="569"/>
      <c r="H290" s="86">
        <f>E286*1.3</f>
        <v>1.3</v>
      </c>
      <c r="I290" s="51"/>
      <c r="J290" s="52"/>
      <c r="M290" s="4"/>
      <c r="N290" s="4"/>
      <c r="O290" s="4"/>
      <c r="P290" s="4"/>
      <c r="Q290" s="4"/>
      <c r="R290" s="4"/>
    </row>
    <row r="291" spans="1:18" s="53" customFormat="1" ht="12" customHeight="1">
      <c r="A291" s="651"/>
      <c r="B291" s="171">
        <v>1</v>
      </c>
      <c r="C291" s="223" t="s">
        <v>895</v>
      </c>
      <c r="D291" s="153" t="s">
        <v>894</v>
      </c>
      <c r="E291" s="106"/>
      <c r="F291" s="333">
        <f>G291*(1-$F$6/100)</f>
        <v>1.62</v>
      </c>
      <c r="G291" s="230">
        <v>1.8</v>
      </c>
      <c r="H291" s="86"/>
      <c r="I291" s="51"/>
      <c r="J291" s="52"/>
      <c r="M291" s="4"/>
      <c r="N291" s="4"/>
      <c r="O291" s="4"/>
      <c r="P291" s="4"/>
      <c r="Q291" s="4"/>
      <c r="R291" s="4"/>
    </row>
    <row r="292" spans="1:18" s="4" customFormat="1" ht="12" customHeight="1">
      <c r="A292" s="651"/>
      <c r="B292" s="171">
        <f>B291+1</f>
        <v>2</v>
      </c>
      <c r="C292" s="223" t="s">
        <v>171</v>
      </c>
      <c r="D292" s="153" t="s">
        <v>172</v>
      </c>
      <c r="E292" s="106">
        <v>1.95</v>
      </c>
      <c r="F292" s="333">
        <f>G292*(1-$F$6/100)</f>
        <v>1.62</v>
      </c>
      <c r="G292" s="230">
        <v>1.8</v>
      </c>
      <c r="H292" s="88" t="e">
        <f>#REF!*1.3</f>
        <v>#REF!</v>
      </c>
      <c r="I292" s="5">
        <v>0.49480000000000002</v>
      </c>
      <c r="J292" s="3"/>
      <c r="L292" s="4" t="s">
        <v>170</v>
      </c>
    </row>
    <row r="293" spans="1:18" s="4" customFormat="1" ht="12" customHeight="1" thickBot="1">
      <c r="A293" s="651"/>
      <c r="B293" s="387">
        <f>B292+1</f>
        <v>3</v>
      </c>
      <c r="C293" s="475" t="s">
        <v>1471</v>
      </c>
      <c r="D293" s="476" t="s">
        <v>173</v>
      </c>
      <c r="E293" s="485">
        <v>3.3</v>
      </c>
      <c r="F293" s="370">
        <f>G293*(1-$F$6/100)</f>
        <v>4.05</v>
      </c>
      <c r="G293" s="478">
        <v>4.5</v>
      </c>
      <c r="H293" s="88">
        <f>E292*1.3</f>
        <v>2.5350000000000001</v>
      </c>
      <c r="I293" s="5">
        <v>0.124</v>
      </c>
      <c r="J293" s="3"/>
    </row>
    <row r="294" spans="1:18" s="4" customFormat="1" ht="17.25" customHeight="1" thickBot="1">
      <c r="A294" s="651"/>
      <c r="B294" s="567" t="s">
        <v>1509</v>
      </c>
      <c r="C294" s="568"/>
      <c r="D294" s="568"/>
      <c r="E294" s="568"/>
      <c r="F294" s="568"/>
      <c r="G294" s="569"/>
      <c r="H294" s="88">
        <f>E293*1.3</f>
        <v>4.29</v>
      </c>
      <c r="I294" s="5">
        <v>0.18</v>
      </c>
      <c r="J294" s="3"/>
    </row>
    <row r="295" spans="1:18" s="4" customFormat="1" ht="15.75" customHeight="1">
      <c r="A295" s="651"/>
      <c r="B295" s="171">
        <v>1</v>
      </c>
      <c r="C295" s="210" t="s">
        <v>189</v>
      </c>
      <c r="D295" s="148" t="s">
        <v>190</v>
      </c>
      <c r="E295" s="106">
        <v>2.8</v>
      </c>
      <c r="F295" s="333">
        <f t="shared" ref="F295:F300" si="35">G295*(1-$F$6/100)</f>
        <v>2.7</v>
      </c>
      <c r="G295" s="230">
        <v>3</v>
      </c>
      <c r="H295" s="88"/>
      <c r="I295" s="5"/>
      <c r="J295" s="3"/>
      <c r="M295"/>
      <c r="N295"/>
      <c r="O295"/>
      <c r="P295"/>
      <c r="Q295"/>
      <c r="R295"/>
    </row>
    <row r="296" spans="1:18" s="4" customFormat="1" ht="12" customHeight="1">
      <c r="A296" s="651"/>
      <c r="B296" s="422">
        <f>B295+1</f>
        <v>2</v>
      </c>
      <c r="C296" s="368" t="s">
        <v>183</v>
      </c>
      <c r="D296" s="388" t="s">
        <v>184</v>
      </c>
      <c r="E296" s="486">
        <v>2.8</v>
      </c>
      <c r="F296" s="370">
        <f t="shared" si="35"/>
        <v>3.7800000000000002</v>
      </c>
      <c r="G296" s="371">
        <v>4.2</v>
      </c>
      <c r="H296" s="87"/>
      <c r="I296" s="487"/>
      <c r="M296"/>
      <c r="N296"/>
      <c r="O296"/>
      <c r="P296"/>
      <c r="Q296"/>
      <c r="R296"/>
    </row>
    <row r="297" spans="1:18" ht="12" customHeight="1">
      <c r="A297" s="651"/>
      <c r="B297" s="273">
        <f>B296+1</f>
        <v>3</v>
      </c>
      <c r="C297" s="222" t="s">
        <v>897</v>
      </c>
      <c r="D297" s="148" t="s">
        <v>40</v>
      </c>
      <c r="E297" s="106"/>
      <c r="F297" s="333">
        <f t="shared" si="35"/>
        <v>4.6800000000000006</v>
      </c>
      <c r="G297" s="230">
        <v>5.2</v>
      </c>
      <c r="H297" s="88">
        <f>E296*1.3</f>
        <v>3.6399999999999997</v>
      </c>
      <c r="I297" s="6">
        <v>0.22380952380000002</v>
      </c>
    </row>
    <row r="298" spans="1:18" ht="12" customHeight="1" thickBot="1">
      <c r="A298" s="651"/>
      <c r="B298" s="273">
        <f>B297+1</f>
        <v>4</v>
      </c>
      <c r="C298" s="254" t="s">
        <v>896</v>
      </c>
      <c r="D298" s="173" t="s">
        <v>41</v>
      </c>
      <c r="E298" s="255"/>
      <c r="F298" s="333">
        <f t="shared" si="35"/>
        <v>6.39</v>
      </c>
      <c r="G298" s="232">
        <v>7.1</v>
      </c>
      <c r="H298" s="88"/>
      <c r="I298" s="6"/>
    </row>
    <row r="299" spans="1:18" ht="12" customHeight="1">
      <c r="A299" s="651"/>
      <c r="B299" s="273">
        <f>B298+1</f>
        <v>5</v>
      </c>
      <c r="C299" s="210" t="s">
        <v>185</v>
      </c>
      <c r="D299" s="148" t="s">
        <v>186</v>
      </c>
      <c r="E299" s="106">
        <v>2.8</v>
      </c>
      <c r="F299" s="333">
        <f t="shared" si="35"/>
        <v>13.68</v>
      </c>
      <c r="G299" s="230">
        <v>15.2</v>
      </c>
      <c r="H299" s="88">
        <f>E295*1.3</f>
        <v>3.6399999999999997</v>
      </c>
      <c r="I299" s="6">
        <v>0.17200000000000001</v>
      </c>
    </row>
    <row r="300" spans="1:18" ht="12" customHeight="1" thickBot="1">
      <c r="A300" s="651"/>
      <c r="B300" s="273">
        <f>B299+1</f>
        <v>6</v>
      </c>
      <c r="C300" s="210" t="s">
        <v>187</v>
      </c>
      <c r="D300" s="148" t="s">
        <v>188</v>
      </c>
      <c r="E300" s="106">
        <v>5</v>
      </c>
      <c r="F300" s="333">
        <f t="shared" si="35"/>
        <v>15.390000000000002</v>
      </c>
      <c r="G300" s="230">
        <v>17.100000000000001</v>
      </c>
      <c r="H300" s="88">
        <f>E299*1.3</f>
        <v>3.6399999999999997</v>
      </c>
      <c r="I300" s="6">
        <v>0.19047000000000003</v>
      </c>
    </row>
    <row r="301" spans="1:18" ht="17.25" customHeight="1" thickBot="1">
      <c r="A301" s="651"/>
      <c r="B301" s="567" t="s">
        <v>1510</v>
      </c>
      <c r="C301" s="568"/>
      <c r="D301" s="568"/>
      <c r="E301" s="568"/>
      <c r="F301" s="568"/>
      <c r="G301" s="569"/>
      <c r="H301" s="88"/>
      <c r="I301" s="6"/>
      <c r="M301" s="4"/>
      <c r="N301" s="4"/>
      <c r="O301" s="4"/>
      <c r="P301" s="4"/>
      <c r="Q301" s="4"/>
      <c r="R301" s="4"/>
    </row>
    <row r="302" spans="1:18" ht="15" customHeight="1">
      <c r="A302" s="651"/>
      <c r="B302" s="185">
        <v>1</v>
      </c>
      <c r="C302" s="218" t="s">
        <v>192</v>
      </c>
      <c r="D302" s="256" t="s">
        <v>193</v>
      </c>
      <c r="E302" s="241">
        <v>10.4</v>
      </c>
      <c r="F302" s="333">
        <f t="shared" ref="F302:F309" si="36">G302*(1-$F$6/100)</f>
        <v>11.43</v>
      </c>
      <c r="G302" s="236">
        <v>12.7</v>
      </c>
      <c r="H302" s="88"/>
      <c r="I302" s="6"/>
      <c r="M302" s="4"/>
      <c r="N302" s="4"/>
      <c r="O302" s="4"/>
      <c r="P302" s="4"/>
      <c r="Q302" s="4"/>
      <c r="R302" s="4"/>
    </row>
    <row r="303" spans="1:18" s="4" customFormat="1" ht="12" customHeight="1">
      <c r="A303" s="651"/>
      <c r="B303" s="387">
        <f t="shared" ref="B303:B322" si="37">B302+1</f>
        <v>2</v>
      </c>
      <c r="C303" s="368" t="s">
        <v>194</v>
      </c>
      <c r="D303" s="488" t="s">
        <v>195</v>
      </c>
      <c r="E303" s="484">
        <v>12.7</v>
      </c>
      <c r="F303" s="370">
        <f t="shared" si="36"/>
        <v>16.236000000000001</v>
      </c>
      <c r="G303" s="371">
        <v>18.04</v>
      </c>
      <c r="H303" s="91">
        <f>E302*1.3</f>
        <v>13.520000000000001</v>
      </c>
      <c r="I303" s="489">
        <v>0.6</v>
      </c>
    </row>
    <row r="304" spans="1:18" s="4" customFormat="1" ht="12" customHeight="1">
      <c r="A304" s="651"/>
      <c r="B304" s="273">
        <f t="shared" si="37"/>
        <v>3</v>
      </c>
      <c r="C304" s="223" t="s">
        <v>43</v>
      </c>
      <c r="D304" s="490" t="s">
        <v>44</v>
      </c>
      <c r="E304" s="441"/>
      <c r="F304" s="366">
        <f t="shared" si="36"/>
        <v>34.92</v>
      </c>
      <c r="G304" s="266">
        <v>38.799999999999997</v>
      </c>
      <c r="H304" s="91">
        <f>E303*1.3</f>
        <v>16.509999999999998</v>
      </c>
      <c r="I304" s="489">
        <v>0.71499999999999997</v>
      </c>
    </row>
    <row r="305" spans="1:18" s="4" customFormat="1" ht="12" customHeight="1">
      <c r="A305" s="651"/>
      <c r="B305" s="273">
        <f t="shared" si="37"/>
        <v>4</v>
      </c>
      <c r="C305" s="223" t="s">
        <v>196</v>
      </c>
      <c r="D305" s="153" t="s">
        <v>45</v>
      </c>
      <c r="E305" s="441"/>
      <c r="F305" s="366">
        <f t="shared" si="36"/>
        <v>19.196999999999999</v>
      </c>
      <c r="G305" s="266">
        <v>21.33</v>
      </c>
      <c r="H305" s="91"/>
      <c r="I305" s="489"/>
      <c r="M305" s="53"/>
      <c r="N305" s="53"/>
      <c r="O305" s="53"/>
      <c r="P305" s="53"/>
      <c r="Q305" s="53"/>
      <c r="R305" s="53"/>
    </row>
    <row r="306" spans="1:18" s="4" customFormat="1" ht="12" customHeight="1">
      <c r="A306" s="651"/>
      <c r="B306" s="387">
        <f t="shared" si="37"/>
        <v>5</v>
      </c>
      <c r="C306" s="368" t="s">
        <v>197</v>
      </c>
      <c r="D306" s="388" t="s">
        <v>46</v>
      </c>
      <c r="E306" s="484"/>
      <c r="F306" s="370">
        <f t="shared" si="36"/>
        <v>22.32</v>
      </c>
      <c r="G306" s="371">
        <v>24.8</v>
      </c>
      <c r="H306" s="91"/>
      <c r="I306" s="489"/>
      <c r="M306" s="53"/>
      <c r="N306" s="53"/>
      <c r="O306" s="53"/>
      <c r="P306" s="53"/>
      <c r="Q306" s="53"/>
      <c r="R306" s="53"/>
    </row>
    <row r="307" spans="1:18" s="53" customFormat="1" ht="12" customHeight="1">
      <c r="A307" s="651"/>
      <c r="B307" s="171">
        <f t="shared" si="37"/>
        <v>6</v>
      </c>
      <c r="C307" s="210" t="s">
        <v>198</v>
      </c>
      <c r="D307" s="148" t="s">
        <v>47</v>
      </c>
      <c r="E307" s="106"/>
      <c r="F307" s="333">
        <f t="shared" si="36"/>
        <v>29.069999999999997</v>
      </c>
      <c r="G307" s="230">
        <v>32.299999999999997</v>
      </c>
      <c r="H307" s="86"/>
      <c r="I307" s="56"/>
      <c r="M307"/>
      <c r="N307"/>
      <c r="O307"/>
      <c r="P307"/>
      <c r="Q307"/>
      <c r="R307"/>
    </row>
    <row r="308" spans="1:18" s="53" customFormat="1" ht="12" customHeight="1">
      <c r="A308" s="651"/>
      <c r="B308" s="171">
        <f t="shared" si="37"/>
        <v>7</v>
      </c>
      <c r="C308" s="210" t="s">
        <v>199</v>
      </c>
      <c r="D308" s="154" t="s">
        <v>200</v>
      </c>
      <c r="E308" s="106">
        <v>47.45</v>
      </c>
      <c r="F308" s="333">
        <f t="shared" si="36"/>
        <v>51.03</v>
      </c>
      <c r="G308" s="230">
        <v>56.7</v>
      </c>
      <c r="H308" s="86"/>
      <c r="I308" s="56"/>
      <c r="M308"/>
      <c r="N308"/>
      <c r="O308"/>
      <c r="P308"/>
      <c r="Q308"/>
      <c r="R308"/>
    </row>
    <row r="309" spans="1:18" ht="12" customHeight="1" thickBot="1">
      <c r="A309" s="651"/>
      <c r="B309" s="205">
        <f t="shared" si="37"/>
        <v>8</v>
      </c>
      <c r="C309" s="217" t="s">
        <v>201</v>
      </c>
      <c r="D309" s="180" t="s">
        <v>202</v>
      </c>
      <c r="E309" s="249">
        <v>55.5</v>
      </c>
      <c r="F309" s="333">
        <f t="shared" si="36"/>
        <v>57.15</v>
      </c>
      <c r="G309" s="235">
        <v>63.5</v>
      </c>
      <c r="H309" s="71">
        <f>E308*1.3</f>
        <v>61.685000000000002</v>
      </c>
      <c r="I309" s="8">
        <v>2.64</v>
      </c>
      <c r="M309" s="4"/>
      <c r="N309" s="4"/>
      <c r="O309" s="4"/>
      <c r="P309" s="4"/>
      <c r="Q309" s="4"/>
      <c r="R309" s="4"/>
    </row>
    <row r="310" spans="1:18" ht="17.25" customHeight="1" thickBot="1">
      <c r="A310" s="651"/>
      <c r="B310" s="567" t="s">
        <v>1511</v>
      </c>
      <c r="C310" s="568"/>
      <c r="D310" s="568"/>
      <c r="E310" s="568"/>
      <c r="F310" s="568"/>
      <c r="G310" s="569"/>
      <c r="H310" s="71">
        <f>E309*1.3</f>
        <v>72.150000000000006</v>
      </c>
      <c r="I310" s="8">
        <v>3.0790000000000002</v>
      </c>
      <c r="M310" s="4"/>
      <c r="N310" s="4"/>
      <c r="O310" s="4"/>
      <c r="P310" s="4"/>
      <c r="Q310" s="4"/>
      <c r="R310" s="4"/>
    </row>
    <row r="311" spans="1:18" s="4" customFormat="1" ht="15" customHeight="1">
      <c r="A311" s="651"/>
      <c r="B311" s="309">
        <v>1</v>
      </c>
      <c r="C311" s="438" t="s">
        <v>178</v>
      </c>
      <c r="D311" s="491" t="s">
        <v>269</v>
      </c>
      <c r="E311" s="492">
        <v>12.15</v>
      </c>
      <c r="F311" s="370">
        <f t="shared" ref="F311:F316" si="38">G311*(1-$F$6/100)</f>
        <v>14.355</v>
      </c>
      <c r="G311" s="398">
        <v>15.95</v>
      </c>
      <c r="H311" s="91"/>
      <c r="I311" s="489"/>
    </row>
    <row r="312" spans="1:18" s="4" customFormat="1" ht="12" customHeight="1">
      <c r="A312" s="651"/>
      <c r="B312" s="273">
        <f t="shared" si="37"/>
        <v>2</v>
      </c>
      <c r="C312" s="223" t="s">
        <v>179</v>
      </c>
      <c r="D312" s="153" t="s">
        <v>180</v>
      </c>
      <c r="E312" s="441">
        <v>12.15</v>
      </c>
      <c r="F312" s="366">
        <f t="shared" si="38"/>
        <v>15.840000000000002</v>
      </c>
      <c r="G312" s="266">
        <v>17.600000000000001</v>
      </c>
      <c r="H312" s="87">
        <f>E311*1.3</f>
        <v>15.795000000000002</v>
      </c>
      <c r="I312" s="487">
        <v>0.62</v>
      </c>
    </row>
    <row r="313" spans="1:18" s="4" customFormat="1" ht="12" customHeight="1">
      <c r="A313" s="651"/>
      <c r="B313" s="273">
        <f t="shared" si="37"/>
        <v>3</v>
      </c>
      <c r="C313" s="223" t="s">
        <v>49</v>
      </c>
      <c r="D313" s="153" t="s">
        <v>48</v>
      </c>
      <c r="E313" s="441"/>
      <c r="F313" s="366">
        <f t="shared" si="38"/>
        <v>15.840000000000002</v>
      </c>
      <c r="G313" s="266">
        <v>17.600000000000001</v>
      </c>
      <c r="H313" s="87">
        <f>E312*1.3</f>
        <v>15.795000000000002</v>
      </c>
      <c r="I313" s="487">
        <v>0.79310000000000003</v>
      </c>
    </row>
    <row r="314" spans="1:18" s="4" customFormat="1" ht="12" customHeight="1">
      <c r="A314" s="651"/>
      <c r="B314" s="273">
        <f t="shared" si="37"/>
        <v>4</v>
      </c>
      <c r="C314" s="223" t="s">
        <v>51</v>
      </c>
      <c r="D314" s="153" t="s">
        <v>50</v>
      </c>
      <c r="E314" s="441"/>
      <c r="F314" s="366">
        <f t="shared" si="38"/>
        <v>14.85</v>
      </c>
      <c r="G314" s="266">
        <v>16.5</v>
      </c>
      <c r="H314" s="87"/>
      <c r="I314" s="487"/>
      <c r="M314"/>
      <c r="N314"/>
      <c r="O314"/>
      <c r="P314"/>
      <c r="Q314"/>
      <c r="R314"/>
    </row>
    <row r="315" spans="1:18" s="4" customFormat="1" ht="12" customHeight="1">
      <c r="A315" s="651"/>
      <c r="B315" s="422">
        <f t="shared" si="37"/>
        <v>5</v>
      </c>
      <c r="C315" s="368" t="s">
        <v>181</v>
      </c>
      <c r="D315" s="388" t="s">
        <v>270</v>
      </c>
      <c r="E315" s="486">
        <v>12.15</v>
      </c>
      <c r="F315" s="370">
        <f t="shared" si="38"/>
        <v>14.355</v>
      </c>
      <c r="G315" s="371">
        <v>15.95</v>
      </c>
      <c r="H315" s="87"/>
      <c r="I315" s="487"/>
      <c r="M315"/>
      <c r="N315"/>
      <c r="O315"/>
      <c r="P315"/>
      <c r="Q315"/>
      <c r="R315"/>
    </row>
    <row r="316" spans="1:18" ht="12" customHeight="1" thickBot="1">
      <c r="A316" s="651"/>
      <c r="B316" s="205">
        <f t="shared" si="37"/>
        <v>6</v>
      </c>
      <c r="C316" s="216" t="s">
        <v>271</v>
      </c>
      <c r="D316" s="257" t="s">
        <v>272</v>
      </c>
      <c r="E316" s="249"/>
      <c r="F316" s="333">
        <f t="shared" si="38"/>
        <v>16.470000000000002</v>
      </c>
      <c r="G316" s="234">
        <v>18.3</v>
      </c>
      <c r="H316" s="88">
        <f>E315*1.3</f>
        <v>15.795000000000002</v>
      </c>
      <c r="I316" s="6">
        <v>0.62</v>
      </c>
    </row>
    <row r="317" spans="1:18" ht="17.25" customHeight="1" thickBot="1">
      <c r="A317" s="651"/>
      <c r="B317" s="567" t="s">
        <v>1512</v>
      </c>
      <c r="C317" s="568"/>
      <c r="D317" s="568"/>
      <c r="E317" s="568"/>
      <c r="F317" s="568"/>
      <c r="G317" s="569"/>
      <c r="H317" s="88"/>
      <c r="I317" s="6"/>
    </row>
    <row r="318" spans="1:18" ht="15" customHeight="1" thickBot="1">
      <c r="A318" s="651"/>
      <c r="B318" s="184">
        <v>1</v>
      </c>
      <c r="C318" s="213" t="s">
        <v>191</v>
      </c>
      <c r="D318" s="182"/>
      <c r="E318" s="258">
        <v>25</v>
      </c>
      <c r="F318" s="333">
        <f>G318*(1-$F$6/100)</f>
        <v>45</v>
      </c>
      <c r="G318" s="233">
        <v>50</v>
      </c>
      <c r="H318" s="88"/>
      <c r="I318" s="6"/>
    </row>
    <row r="319" spans="1:18" ht="17.25" customHeight="1" thickBot="1">
      <c r="A319" s="651"/>
      <c r="B319" s="567" t="s">
        <v>1513</v>
      </c>
      <c r="C319" s="568"/>
      <c r="D319" s="568"/>
      <c r="E319" s="568"/>
      <c r="F319" s="568"/>
      <c r="G319" s="569"/>
      <c r="H319" s="71">
        <f>E318*1.3</f>
        <v>32.5</v>
      </c>
      <c r="I319" s="8">
        <v>2.4571000000000001</v>
      </c>
      <c r="M319" s="53"/>
      <c r="N319" s="53"/>
      <c r="O319" s="53"/>
      <c r="P319" s="53"/>
      <c r="Q319" s="53"/>
      <c r="R319" s="53"/>
    </row>
    <row r="320" spans="1:18" ht="15" customHeight="1">
      <c r="B320" s="185">
        <v>1</v>
      </c>
      <c r="C320" s="218" t="s">
        <v>1472</v>
      </c>
      <c r="D320" s="147" t="s">
        <v>516</v>
      </c>
      <c r="E320" s="241">
        <v>59.2</v>
      </c>
      <c r="F320" s="333">
        <f>G320*(1-$F$6/100)</f>
        <v>21.69</v>
      </c>
      <c r="G320" s="236">
        <v>24.1</v>
      </c>
      <c r="H320" s="71"/>
      <c r="I320" s="8"/>
      <c r="M320" s="54"/>
      <c r="N320" s="54"/>
      <c r="O320" s="54"/>
      <c r="P320" s="54"/>
      <c r="Q320" s="54"/>
      <c r="R320" s="54"/>
    </row>
    <row r="321" spans="2:18" s="53" customFormat="1" ht="12" customHeight="1">
      <c r="B321" s="171">
        <f t="shared" si="37"/>
        <v>2</v>
      </c>
      <c r="C321" s="210" t="s">
        <v>518</v>
      </c>
      <c r="D321" s="148" t="s">
        <v>517</v>
      </c>
      <c r="E321" s="106"/>
      <c r="F321" s="333">
        <f>G321*(1-$F$6/100)</f>
        <v>48.6</v>
      </c>
      <c r="G321" s="230">
        <v>54</v>
      </c>
      <c r="H321" s="86">
        <f>E320*1.3</f>
        <v>76.960000000000008</v>
      </c>
      <c r="I321" s="56">
        <v>3.8793000000000002</v>
      </c>
      <c r="M321" s="54"/>
      <c r="N321" s="54"/>
      <c r="O321" s="54"/>
      <c r="P321" s="54"/>
      <c r="Q321" s="54"/>
      <c r="R321" s="54"/>
    </row>
    <row r="322" spans="2:18" s="54" customFormat="1" ht="12" customHeight="1">
      <c r="B322" s="171">
        <f t="shared" si="37"/>
        <v>3</v>
      </c>
      <c r="C322" s="210" t="s">
        <v>520</v>
      </c>
      <c r="D322" s="148" t="s">
        <v>519</v>
      </c>
      <c r="E322" s="106"/>
      <c r="F322" s="333">
        <f>G322*(1-$F$6/100)</f>
        <v>68.22</v>
      </c>
      <c r="G322" s="230">
        <v>75.8</v>
      </c>
      <c r="H322" s="71"/>
      <c r="I322" s="8"/>
    </row>
    <row r="323" spans="2:18" s="54" customFormat="1" ht="12" customHeight="1">
      <c r="B323" s="171">
        <f>B322+1</f>
        <v>4</v>
      </c>
      <c r="C323" s="210" t="s">
        <v>522</v>
      </c>
      <c r="D323" s="148" t="s">
        <v>521</v>
      </c>
      <c r="E323" s="106"/>
      <c r="F323" s="333">
        <f>G323*(1-$F$6/100)</f>
        <v>42.480000000000004</v>
      </c>
      <c r="G323" s="230">
        <v>47.2</v>
      </c>
      <c r="H323" s="71"/>
      <c r="I323" s="8"/>
      <c r="M323"/>
      <c r="N323"/>
      <c r="O323"/>
      <c r="P323"/>
      <c r="Q323"/>
      <c r="R323"/>
    </row>
    <row r="324" spans="2:18" s="54" customFormat="1" ht="12" customHeight="1" thickBot="1">
      <c r="B324" s="171">
        <f>B323+1</f>
        <v>5</v>
      </c>
      <c r="C324" s="210" t="s">
        <v>218</v>
      </c>
      <c r="D324" s="148" t="s">
        <v>217</v>
      </c>
      <c r="E324" s="106">
        <v>70.95</v>
      </c>
      <c r="F324" s="333">
        <f>G324*(1-$F$6/100)</f>
        <v>87.48</v>
      </c>
      <c r="G324" s="230">
        <v>97.2</v>
      </c>
      <c r="H324" s="71"/>
      <c r="I324" s="8"/>
      <c r="M324" s="4"/>
      <c r="N324" s="4"/>
      <c r="O324" s="4"/>
      <c r="P324" s="4"/>
      <c r="Q324" s="4"/>
      <c r="R324" s="4"/>
    </row>
    <row r="325" spans="2:18" ht="17.25" customHeight="1" thickBot="1">
      <c r="B325" s="567" t="s">
        <v>1514</v>
      </c>
      <c r="C325" s="568"/>
      <c r="D325" s="568"/>
      <c r="E325" s="568"/>
      <c r="F325" s="568"/>
      <c r="G325" s="569"/>
      <c r="H325" s="71" t="e">
        <f>#REF!*1.3</f>
        <v>#REF!</v>
      </c>
      <c r="I325" s="8">
        <v>2.7</v>
      </c>
    </row>
    <row r="326" spans="2:18" s="4" customFormat="1" ht="15" customHeight="1" thickBot="1">
      <c r="B326" s="479">
        <v>1</v>
      </c>
      <c r="C326" s="494" t="s">
        <v>273</v>
      </c>
      <c r="D326" s="495" t="s">
        <v>274</v>
      </c>
      <c r="E326" s="482"/>
      <c r="F326" s="370">
        <f>G326*(1-$F$6/100)</f>
        <v>13.860000000000001</v>
      </c>
      <c r="G326" s="483">
        <v>15.4</v>
      </c>
      <c r="H326" s="91"/>
      <c r="I326" s="11"/>
    </row>
    <row r="327" spans="2:18" ht="17.25" customHeight="1" thickBot="1">
      <c r="B327" s="567" t="s">
        <v>1515</v>
      </c>
      <c r="C327" s="568"/>
      <c r="D327" s="568"/>
      <c r="E327" s="568"/>
      <c r="F327" s="568"/>
      <c r="G327" s="569"/>
      <c r="H327" s="71"/>
      <c r="I327" s="62"/>
    </row>
    <row r="328" spans="2:18" s="4" customFormat="1" ht="12" customHeight="1">
      <c r="B328" s="387">
        <v>1</v>
      </c>
      <c r="C328" s="457" t="s">
        <v>277</v>
      </c>
      <c r="D328" s="458" t="s">
        <v>278</v>
      </c>
      <c r="E328" s="484"/>
      <c r="F328" s="370">
        <f>G328*(1-$F$6/100)</f>
        <v>1.9800000000000002</v>
      </c>
      <c r="G328" s="371">
        <v>2.2000000000000002</v>
      </c>
      <c r="H328" s="91"/>
      <c r="I328" s="11"/>
      <c r="M328"/>
      <c r="N328"/>
      <c r="O328"/>
      <c r="P328"/>
      <c r="Q328"/>
      <c r="R328"/>
    </row>
    <row r="329" spans="2:18" ht="15" customHeight="1">
      <c r="B329" s="185">
        <v>2</v>
      </c>
      <c r="C329" s="219" t="s">
        <v>276</v>
      </c>
      <c r="D329" s="203" t="s">
        <v>275</v>
      </c>
      <c r="E329" s="241"/>
      <c r="F329" s="333">
        <f>G329*(1-$F$6/100)</f>
        <v>3.42</v>
      </c>
      <c r="G329" s="236">
        <v>3.8</v>
      </c>
      <c r="H329" s="71"/>
      <c r="I329" s="62"/>
    </row>
    <row r="330" spans="2:18" ht="12" customHeight="1" thickBot="1">
      <c r="B330" s="205">
        <v>3</v>
      </c>
      <c r="C330" s="216" t="s">
        <v>279</v>
      </c>
      <c r="D330" s="202" t="s">
        <v>280</v>
      </c>
      <c r="E330" s="249"/>
      <c r="F330" s="333">
        <f>G330*(1-$F$6/100)</f>
        <v>4.7699999999999996</v>
      </c>
      <c r="G330" s="235">
        <v>5.3</v>
      </c>
      <c r="H330" s="71"/>
      <c r="I330" s="62"/>
      <c r="M330" s="4"/>
      <c r="N330" s="4"/>
      <c r="O330" s="4"/>
      <c r="P330" s="4"/>
      <c r="Q330" s="4"/>
      <c r="R330" s="4"/>
    </row>
    <row r="331" spans="2:18" ht="17.25" customHeight="1" thickBot="1">
      <c r="B331" s="567" t="s">
        <v>1516</v>
      </c>
      <c r="C331" s="568"/>
      <c r="D331" s="568"/>
      <c r="E331" s="568"/>
      <c r="F331" s="568"/>
      <c r="G331" s="569"/>
      <c r="H331" s="71"/>
      <c r="I331" s="62"/>
      <c r="M331" s="4"/>
      <c r="N331" s="4"/>
      <c r="O331" s="4"/>
      <c r="P331" s="4"/>
      <c r="Q331" s="4"/>
      <c r="R331" s="4"/>
    </row>
    <row r="332" spans="2:18" s="4" customFormat="1" ht="12" customHeight="1">
      <c r="B332" s="493">
        <v>1</v>
      </c>
      <c r="C332" s="363" t="s">
        <v>289</v>
      </c>
      <c r="D332" s="420" t="s">
        <v>283</v>
      </c>
      <c r="E332" s="441"/>
      <c r="F332" s="366">
        <f t="shared" ref="F332:F339" si="39">G332*(1-$F$6/100)</f>
        <v>9.629999999999999</v>
      </c>
      <c r="G332" s="266">
        <v>10.7</v>
      </c>
      <c r="H332" s="91"/>
      <c r="I332" s="11"/>
      <c r="M332"/>
      <c r="N332"/>
      <c r="O332"/>
      <c r="P332"/>
      <c r="Q332"/>
      <c r="R332"/>
    </row>
    <row r="333" spans="2:18" s="4" customFormat="1" ht="15" customHeight="1">
      <c r="B333" s="387">
        <f>B332+1</f>
        <v>2</v>
      </c>
      <c r="C333" s="457" t="s">
        <v>293</v>
      </c>
      <c r="D333" s="458" t="s">
        <v>287</v>
      </c>
      <c r="E333" s="484"/>
      <c r="F333" s="370">
        <f t="shared" si="39"/>
        <v>12.33</v>
      </c>
      <c r="G333" s="371">
        <v>13.7</v>
      </c>
      <c r="H333" s="91"/>
      <c r="I333" s="11"/>
      <c r="M333"/>
      <c r="N333"/>
      <c r="O333"/>
      <c r="P333"/>
      <c r="Q333"/>
      <c r="R333"/>
    </row>
    <row r="334" spans="2:18" ht="12" customHeight="1">
      <c r="B334" s="273">
        <f t="shared" ref="B334:B339" si="40">B333+1</f>
        <v>3</v>
      </c>
      <c r="C334" s="211" t="s">
        <v>290</v>
      </c>
      <c r="D334" s="112" t="s">
        <v>284</v>
      </c>
      <c r="E334" s="106"/>
      <c r="F334" s="333">
        <f t="shared" si="39"/>
        <v>13.41</v>
      </c>
      <c r="G334" s="230">
        <v>14.9</v>
      </c>
      <c r="H334" s="71"/>
      <c r="I334" s="62"/>
    </row>
    <row r="335" spans="2:18" ht="12" customHeight="1">
      <c r="B335" s="273">
        <f t="shared" si="40"/>
        <v>4</v>
      </c>
      <c r="C335" s="211" t="s">
        <v>291</v>
      </c>
      <c r="D335" s="112" t="s">
        <v>285</v>
      </c>
      <c r="E335" s="106"/>
      <c r="F335" s="333">
        <f t="shared" si="39"/>
        <v>13.41</v>
      </c>
      <c r="G335" s="230">
        <v>14.9</v>
      </c>
      <c r="H335" s="71"/>
      <c r="I335" s="62"/>
    </row>
    <row r="336" spans="2:18" ht="12" customHeight="1">
      <c r="B336" s="273">
        <f t="shared" si="40"/>
        <v>5</v>
      </c>
      <c r="C336" s="211" t="s">
        <v>292</v>
      </c>
      <c r="D336" s="112" t="s">
        <v>286</v>
      </c>
      <c r="E336" s="106"/>
      <c r="F336" s="333">
        <f t="shared" si="39"/>
        <v>13.41</v>
      </c>
      <c r="G336" s="230">
        <v>14.9</v>
      </c>
      <c r="H336" s="71"/>
      <c r="I336" s="62"/>
    </row>
    <row r="337" spans="2:18" ht="12" customHeight="1" thickBot="1">
      <c r="B337" s="273">
        <f t="shared" si="40"/>
        <v>6</v>
      </c>
      <c r="C337" s="215" t="s">
        <v>295</v>
      </c>
      <c r="D337" s="198" t="s">
        <v>288</v>
      </c>
      <c r="E337" s="255"/>
      <c r="F337" s="333">
        <f t="shared" si="39"/>
        <v>19.89</v>
      </c>
      <c r="G337" s="232">
        <v>22.1</v>
      </c>
      <c r="H337" s="71"/>
      <c r="I337" s="62"/>
    </row>
    <row r="338" spans="2:18" ht="12" customHeight="1">
      <c r="B338" s="273">
        <f t="shared" si="40"/>
        <v>7</v>
      </c>
      <c r="C338" s="211" t="s">
        <v>294</v>
      </c>
      <c r="D338" s="112" t="s">
        <v>42</v>
      </c>
      <c r="E338" s="106"/>
      <c r="F338" s="333">
        <f t="shared" si="39"/>
        <v>21.42</v>
      </c>
      <c r="G338" s="230">
        <v>23.8</v>
      </c>
      <c r="H338" s="71"/>
      <c r="I338" s="62"/>
    </row>
    <row r="339" spans="2:18" ht="12" customHeight="1">
      <c r="B339" s="273">
        <f t="shared" si="40"/>
        <v>8</v>
      </c>
      <c r="C339" s="219" t="s">
        <v>281</v>
      </c>
      <c r="D339" s="203" t="s">
        <v>282</v>
      </c>
      <c r="E339" s="241"/>
      <c r="F339" s="333">
        <f t="shared" si="39"/>
        <v>40.050000000000004</v>
      </c>
      <c r="G339" s="236">
        <v>44.5</v>
      </c>
      <c r="H339" s="71"/>
      <c r="I339" s="62"/>
    </row>
    <row r="340" spans="2:18" ht="12" customHeight="1" thickBot="1">
      <c r="F340" s="333"/>
      <c r="H340" s="71"/>
      <c r="I340" s="62"/>
      <c r="M340" s="118"/>
      <c r="N340" s="118"/>
      <c r="O340" s="118"/>
      <c r="P340" s="118"/>
      <c r="Q340" s="118"/>
      <c r="R340" s="118"/>
    </row>
    <row r="341" spans="2:18" ht="33.75" customHeight="1" thickBot="1">
      <c r="B341" s="585"/>
      <c r="C341" s="586"/>
      <c r="D341" s="586"/>
      <c r="E341" s="586"/>
      <c r="F341" s="586"/>
      <c r="G341" s="587"/>
      <c r="H341" s="71"/>
      <c r="I341" s="62"/>
      <c r="M341" s="310"/>
      <c r="N341" s="310"/>
      <c r="O341" s="310"/>
      <c r="P341" s="310"/>
      <c r="Q341" s="310"/>
      <c r="R341" s="310"/>
    </row>
    <row r="342" spans="2:18" s="118" customFormat="1" ht="17.25" customHeight="1" thickBot="1">
      <c r="B342" s="567" t="s">
        <v>1517</v>
      </c>
      <c r="C342" s="568"/>
      <c r="D342" s="568"/>
      <c r="E342" s="568"/>
      <c r="F342" s="568"/>
      <c r="G342" s="569"/>
      <c r="H342" s="119"/>
      <c r="I342" s="139"/>
      <c r="M342" s="310"/>
      <c r="N342" s="310"/>
      <c r="O342" s="310"/>
      <c r="P342" s="310"/>
      <c r="Q342" s="310"/>
      <c r="R342" s="310"/>
    </row>
    <row r="343" spans="2:18" s="310" customFormat="1" ht="15" customHeight="1">
      <c r="B343" s="171">
        <v>1</v>
      </c>
      <c r="C343" s="223" t="s">
        <v>946</v>
      </c>
      <c r="D343" s="148" t="s">
        <v>945</v>
      </c>
      <c r="E343" s="104">
        <v>4.45</v>
      </c>
      <c r="F343" s="333">
        <f t="shared" ref="F343:F359" si="41">G343*(1-$F$6/100)</f>
        <v>4.5</v>
      </c>
      <c r="G343" s="230">
        <v>5</v>
      </c>
    </row>
    <row r="344" spans="2:18" s="310" customFormat="1" ht="15" customHeight="1">
      <c r="B344" s="171">
        <f>B343+1</f>
        <v>2</v>
      </c>
      <c r="C344" s="223" t="s">
        <v>1292</v>
      </c>
      <c r="D344" s="148" t="s">
        <v>1291</v>
      </c>
      <c r="E344" s="104">
        <v>5.3</v>
      </c>
      <c r="F344" s="333">
        <f t="shared" si="41"/>
        <v>5.4855</v>
      </c>
      <c r="G344" s="230">
        <f>E344*1.15</f>
        <v>6.0949999999999998</v>
      </c>
    </row>
    <row r="345" spans="2:18" s="310" customFormat="1" ht="15" customHeight="1">
      <c r="B345" s="171">
        <f t="shared" ref="B345:B359" si="42">B344+1</f>
        <v>3</v>
      </c>
      <c r="C345" s="216" t="s">
        <v>297</v>
      </c>
      <c r="D345" s="180" t="s">
        <v>299</v>
      </c>
      <c r="E345" s="181"/>
      <c r="F345" s="333">
        <f t="shared" si="41"/>
        <v>6.2100000000000009</v>
      </c>
      <c r="G345" s="235">
        <v>6.9</v>
      </c>
      <c r="M345" s="496"/>
      <c r="N345" s="496"/>
      <c r="O345" s="496"/>
      <c r="P345" s="496"/>
      <c r="Q345" s="496"/>
      <c r="R345" s="496"/>
    </row>
    <row r="346" spans="2:18" s="310" customFormat="1" ht="15" customHeight="1">
      <c r="B346" s="171">
        <f t="shared" si="42"/>
        <v>4</v>
      </c>
      <c r="C346" s="223" t="s">
        <v>1294</v>
      </c>
      <c r="D346" s="148" t="s">
        <v>1293</v>
      </c>
      <c r="E346" s="103">
        <v>5.6</v>
      </c>
      <c r="F346" s="333">
        <f t="shared" si="41"/>
        <v>5.4</v>
      </c>
      <c r="G346" s="230">
        <v>6</v>
      </c>
      <c r="M346" s="4"/>
      <c r="N346" s="4"/>
      <c r="O346" s="4"/>
      <c r="P346" s="4"/>
      <c r="Q346" s="4"/>
      <c r="R346" s="4"/>
    </row>
    <row r="347" spans="2:18" s="496" customFormat="1" ht="15" customHeight="1">
      <c r="B347" s="387">
        <f t="shared" si="42"/>
        <v>5</v>
      </c>
      <c r="C347" s="368" t="s">
        <v>942</v>
      </c>
      <c r="D347" s="388" t="s">
        <v>941</v>
      </c>
      <c r="E347" s="389"/>
      <c r="F347" s="370">
        <f t="shared" si="41"/>
        <v>5.67</v>
      </c>
      <c r="G347" s="371">
        <v>6.3</v>
      </c>
      <c r="M347" s="4"/>
      <c r="N347" s="4"/>
      <c r="O347" s="4"/>
      <c r="P347" s="4"/>
      <c r="Q347" s="4"/>
      <c r="R347" s="4"/>
    </row>
    <row r="348" spans="2:18" s="4" customFormat="1" ht="15" customHeight="1">
      <c r="B348" s="273">
        <f t="shared" si="42"/>
        <v>6</v>
      </c>
      <c r="C348" s="223" t="s">
        <v>1299</v>
      </c>
      <c r="D348" s="153" t="s">
        <v>230</v>
      </c>
      <c r="E348" s="303">
        <v>6.85</v>
      </c>
      <c r="F348" s="366">
        <f t="shared" si="41"/>
        <v>6.57</v>
      </c>
      <c r="G348" s="266">
        <v>7.3</v>
      </c>
      <c r="H348" s="91"/>
      <c r="I348" s="11"/>
    </row>
    <row r="349" spans="2:18" s="4" customFormat="1" ht="12" customHeight="1">
      <c r="B349" s="273">
        <f t="shared" si="42"/>
        <v>7</v>
      </c>
      <c r="C349" s="223" t="s">
        <v>939</v>
      </c>
      <c r="D349" s="153" t="s">
        <v>938</v>
      </c>
      <c r="E349" s="303"/>
      <c r="F349" s="366">
        <f t="shared" si="41"/>
        <v>7.74</v>
      </c>
      <c r="G349" s="266">
        <v>8.6</v>
      </c>
      <c r="H349" s="91">
        <f>E355*1.3</f>
        <v>16.77</v>
      </c>
      <c r="I349" s="11">
        <v>0.81890000000000007</v>
      </c>
      <c r="J349" s="361"/>
    </row>
    <row r="350" spans="2:18" s="4" customFormat="1" ht="12" customHeight="1">
      <c r="B350" s="387">
        <f t="shared" si="42"/>
        <v>8</v>
      </c>
      <c r="C350" s="368" t="s">
        <v>1297</v>
      </c>
      <c r="D350" s="388" t="s">
        <v>1296</v>
      </c>
      <c r="E350" s="389">
        <v>9.6</v>
      </c>
      <c r="F350" s="370">
        <f t="shared" si="41"/>
        <v>9.18</v>
      </c>
      <c r="G350" s="371">
        <v>10.199999999999999</v>
      </c>
      <c r="H350" s="91">
        <f>E350*1.3</f>
        <v>12.48</v>
      </c>
      <c r="I350" s="11">
        <v>0.65510000000000002</v>
      </c>
      <c r="J350" s="361"/>
    </row>
    <row r="351" spans="2:18" s="4" customFormat="1" ht="12" customHeight="1">
      <c r="B351" s="273">
        <f t="shared" si="42"/>
        <v>9</v>
      </c>
      <c r="C351" s="223" t="s">
        <v>943</v>
      </c>
      <c r="D351" s="153" t="s">
        <v>940</v>
      </c>
      <c r="E351" s="303"/>
      <c r="F351" s="366">
        <f t="shared" si="41"/>
        <v>9.3600000000000012</v>
      </c>
      <c r="G351" s="266">
        <v>10.4</v>
      </c>
      <c r="H351" s="91">
        <f>E357*1.3</f>
        <v>15.990000000000002</v>
      </c>
      <c r="I351" s="11">
        <v>1.0774999999999999</v>
      </c>
      <c r="J351" s="361"/>
    </row>
    <row r="352" spans="2:18" s="4" customFormat="1" ht="12" customHeight="1">
      <c r="B352" s="273">
        <f t="shared" si="42"/>
        <v>10</v>
      </c>
      <c r="C352" s="223" t="s">
        <v>1295</v>
      </c>
      <c r="D352" s="153" t="s">
        <v>944</v>
      </c>
      <c r="E352" s="303">
        <v>10</v>
      </c>
      <c r="F352" s="366">
        <f t="shared" si="41"/>
        <v>10.35</v>
      </c>
      <c r="G352" s="266">
        <f>E352*1.15</f>
        <v>11.5</v>
      </c>
      <c r="H352" s="91"/>
      <c r="I352" s="11"/>
      <c r="J352" s="361"/>
    </row>
    <row r="353" spans="2:18" s="4" customFormat="1" ht="12" customHeight="1">
      <c r="B353" s="273">
        <f t="shared" si="42"/>
        <v>11</v>
      </c>
      <c r="C353" s="223" t="s">
        <v>1305</v>
      </c>
      <c r="D353" s="153" t="s">
        <v>1304</v>
      </c>
      <c r="E353" s="303">
        <v>10</v>
      </c>
      <c r="F353" s="366">
        <f t="shared" si="41"/>
        <v>10.35</v>
      </c>
      <c r="G353" s="266">
        <f>E353*1.15</f>
        <v>11.5</v>
      </c>
      <c r="H353" s="91"/>
      <c r="I353" s="11"/>
      <c r="J353" s="361"/>
    </row>
    <row r="354" spans="2:18" s="4" customFormat="1" ht="12" customHeight="1">
      <c r="B354" s="273">
        <f t="shared" si="42"/>
        <v>12</v>
      </c>
      <c r="C354" s="363" t="s">
        <v>296</v>
      </c>
      <c r="D354" s="153" t="s">
        <v>298</v>
      </c>
      <c r="E354" s="303"/>
      <c r="F354" s="366">
        <f t="shared" si="41"/>
        <v>10.620000000000001</v>
      </c>
      <c r="G354" s="266">
        <v>11.8</v>
      </c>
      <c r="H354" s="91"/>
      <c r="I354" s="11"/>
      <c r="J354" s="361"/>
    </row>
    <row r="355" spans="2:18" s="4" customFormat="1" ht="12" customHeight="1">
      <c r="B355" s="387">
        <f t="shared" si="42"/>
        <v>13</v>
      </c>
      <c r="C355" s="438" t="s">
        <v>1302</v>
      </c>
      <c r="D355" s="491" t="s">
        <v>1301</v>
      </c>
      <c r="E355" s="440">
        <v>12.9</v>
      </c>
      <c r="F355" s="370">
        <f t="shared" si="41"/>
        <v>11.07</v>
      </c>
      <c r="G355" s="398">
        <v>12.3</v>
      </c>
      <c r="H355" s="91"/>
      <c r="I355" s="11"/>
      <c r="J355" s="361"/>
    </row>
    <row r="356" spans="2:18" s="4" customFormat="1" ht="12" customHeight="1">
      <c r="B356" s="273">
        <f t="shared" si="42"/>
        <v>14</v>
      </c>
      <c r="C356" s="223" t="s">
        <v>1309</v>
      </c>
      <c r="D356" s="153" t="s">
        <v>1308</v>
      </c>
      <c r="E356" s="303">
        <v>12.5</v>
      </c>
      <c r="F356" s="366">
        <f t="shared" si="41"/>
        <v>11.610000000000001</v>
      </c>
      <c r="G356" s="266">
        <v>12.9</v>
      </c>
      <c r="H356" s="91">
        <f>E356*1.3</f>
        <v>16.25</v>
      </c>
      <c r="I356" s="11">
        <v>1.1724000000000001</v>
      </c>
      <c r="J356" s="361"/>
    </row>
    <row r="357" spans="2:18" s="4" customFormat="1" ht="12" customHeight="1">
      <c r="B357" s="273">
        <f t="shared" si="42"/>
        <v>15</v>
      </c>
      <c r="C357" s="223" t="s">
        <v>1307</v>
      </c>
      <c r="D357" s="153" t="s">
        <v>1306</v>
      </c>
      <c r="E357" s="303">
        <v>12.3</v>
      </c>
      <c r="F357" s="366">
        <f t="shared" si="41"/>
        <v>11.879999999999999</v>
      </c>
      <c r="G357" s="266">
        <v>13.2</v>
      </c>
      <c r="H357" s="91"/>
      <c r="I357" s="11"/>
      <c r="J357" s="361"/>
      <c r="M357"/>
      <c r="N357"/>
      <c r="O357"/>
      <c r="P357"/>
      <c r="Q357"/>
      <c r="R357"/>
    </row>
    <row r="358" spans="2:18" s="4" customFormat="1" ht="12" customHeight="1">
      <c r="B358" s="387">
        <f t="shared" si="42"/>
        <v>16</v>
      </c>
      <c r="C358" s="368" t="s">
        <v>1300</v>
      </c>
      <c r="D358" s="388" t="s">
        <v>1298</v>
      </c>
      <c r="E358" s="389">
        <v>12</v>
      </c>
      <c r="F358" s="370">
        <f t="shared" si="41"/>
        <v>12.42</v>
      </c>
      <c r="G358" s="371">
        <f>E358*1.15</f>
        <v>13.799999999999999</v>
      </c>
      <c r="H358" s="91"/>
      <c r="I358" s="11"/>
      <c r="J358" s="361"/>
      <c r="M358"/>
      <c r="N358"/>
      <c r="O358"/>
      <c r="P358"/>
      <c r="Q358"/>
      <c r="R358"/>
    </row>
    <row r="359" spans="2:18" ht="12" customHeight="1" thickBot="1">
      <c r="B359" s="171">
        <f t="shared" si="42"/>
        <v>17</v>
      </c>
      <c r="C359" s="223" t="s">
        <v>1303</v>
      </c>
      <c r="D359" s="148" t="s">
        <v>947</v>
      </c>
      <c r="E359" s="104">
        <v>14.75</v>
      </c>
      <c r="F359" s="333">
        <f t="shared" si="41"/>
        <v>14.04</v>
      </c>
      <c r="G359" s="230">
        <v>15.6</v>
      </c>
      <c r="H359" s="71">
        <f>E343*1.3</f>
        <v>5.7850000000000001</v>
      </c>
      <c r="I359" s="11">
        <v>0.25170000000000003</v>
      </c>
      <c r="J359" s="10"/>
    </row>
    <row r="360" spans="2:18" ht="17.25" customHeight="1" thickBot="1">
      <c r="B360" s="567" t="s">
        <v>1518</v>
      </c>
      <c r="C360" s="568"/>
      <c r="D360" s="568"/>
      <c r="E360" s="568"/>
      <c r="F360" s="568"/>
      <c r="G360" s="569"/>
      <c r="H360" s="71"/>
      <c r="I360" s="11"/>
      <c r="J360" s="10"/>
    </row>
    <row r="361" spans="2:18" ht="15" customHeight="1">
      <c r="B361" s="185">
        <v>1</v>
      </c>
      <c r="C361" s="218" t="s">
        <v>533</v>
      </c>
      <c r="D361" s="147" t="s">
        <v>1473</v>
      </c>
      <c r="E361" s="200">
        <v>0.5</v>
      </c>
      <c r="F361" s="333">
        <f t="shared" ref="F361:F367" si="43">G361*(1-$F$6/100)</f>
        <v>0.45</v>
      </c>
      <c r="G361" s="236">
        <v>0.5</v>
      </c>
      <c r="H361" s="71"/>
      <c r="I361" s="11"/>
      <c r="J361" s="10"/>
      <c r="M361" s="4"/>
      <c r="N361" s="4"/>
      <c r="O361" s="4"/>
      <c r="P361" s="4"/>
      <c r="Q361" s="4"/>
      <c r="R361" s="4"/>
    </row>
    <row r="362" spans="2:18" ht="12" customHeight="1">
      <c r="B362" s="171">
        <f t="shared" ref="B362:B367" si="44">B361+1</f>
        <v>2</v>
      </c>
      <c r="C362" s="210" t="s">
        <v>258</v>
      </c>
      <c r="D362" s="148" t="s">
        <v>1246</v>
      </c>
      <c r="E362" s="103">
        <v>1.3</v>
      </c>
      <c r="F362" s="333">
        <f t="shared" si="43"/>
        <v>0.81</v>
      </c>
      <c r="G362" s="230">
        <v>0.9</v>
      </c>
      <c r="H362" s="71"/>
      <c r="I362" s="12"/>
      <c r="J362" s="10"/>
      <c r="M362" s="4"/>
      <c r="N362" s="4"/>
      <c r="O362" s="4"/>
      <c r="P362" s="4"/>
      <c r="Q362" s="4"/>
      <c r="R362" s="4"/>
    </row>
    <row r="363" spans="2:18" s="4" customFormat="1" ht="12" customHeight="1">
      <c r="B363" s="387">
        <f t="shared" si="44"/>
        <v>3</v>
      </c>
      <c r="C363" s="368" t="s">
        <v>259</v>
      </c>
      <c r="D363" s="388" t="s">
        <v>1247</v>
      </c>
      <c r="E363" s="497">
        <v>1.75</v>
      </c>
      <c r="F363" s="370">
        <f t="shared" si="43"/>
        <v>2.8800000000000003</v>
      </c>
      <c r="G363" s="371">
        <v>3.2</v>
      </c>
      <c r="H363" s="91">
        <f>E362*1.3</f>
        <v>1.6900000000000002</v>
      </c>
      <c r="I363" s="373">
        <v>0.11</v>
      </c>
      <c r="J363" s="361"/>
      <c r="M363"/>
      <c r="N363"/>
      <c r="O363"/>
      <c r="P363"/>
      <c r="Q363"/>
      <c r="R363"/>
    </row>
    <row r="364" spans="2:18" s="4" customFormat="1" ht="12" customHeight="1">
      <c r="B364" s="387">
        <f t="shared" si="44"/>
        <v>4</v>
      </c>
      <c r="C364" s="368" t="s">
        <v>469</v>
      </c>
      <c r="D364" s="388" t="s">
        <v>732</v>
      </c>
      <c r="E364" s="389">
        <v>2.1</v>
      </c>
      <c r="F364" s="370">
        <f t="shared" si="43"/>
        <v>3.6</v>
      </c>
      <c r="G364" s="371">
        <v>4</v>
      </c>
      <c r="H364" s="91"/>
      <c r="I364" s="373"/>
      <c r="J364" s="361"/>
      <c r="M364"/>
      <c r="N364"/>
      <c r="O364"/>
      <c r="P364"/>
      <c r="Q364"/>
      <c r="R364"/>
    </row>
    <row r="365" spans="2:18" ht="12" customHeight="1">
      <c r="B365" s="171">
        <f t="shared" si="44"/>
        <v>5</v>
      </c>
      <c r="C365" s="217" t="s">
        <v>470</v>
      </c>
      <c r="D365" s="180" t="s">
        <v>733</v>
      </c>
      <c r="E365" s="105">
        <v>6.9</v>
      </c>
      <c r="F365" s="333">
        <f t="shared" si="43"/>
        <v>9.3600000000000012</v>
      </c>
      <c r="G365" s="235">
        <v>10.4</v>
      </c>
      <c r="H365" s="71"/>
      <c r="I365" s="12"/>
      <c r="J365" s="10"/>
    </row>
    <row r="366" spans="2:18" ht="12" customHeight="1">
      <c r="B366" s="171">
        <f t="shared" si="44"/>
        <v>6</v>
      </c>
      <c r="C366" s="210" t="s">
        <v>531</v>
      </c>
      <c r="D366" s="148" t="s">
        <v>532</v>
      </c>
      <c r="E366" s="103"/>
      <c r="F366" s="333">
        <f t="shared" si="43"/>
        <v>55.35</v>
      </c>
      <c r="G366" s="230">
        <v>61.5</v>
      </c>
      <c r="H366" s="71" t="e">
        <f>#REF!*1.3</f>
        <v>#REF!</v>
      </c>
      <c r="I366" s="12">
        <v>0.36</v>
      </c>
      <c r="J366" s="10"/>
    </row>
    <row r="367" spans="2:18" ht="12" customHeight="1" thickBot="1">
      <c r="B367" s="171">
        <f t="shared" si="44"/>
        <v>7</v>
      </c>
      <c r="C367" s="210" t="s">
        <v>531</v>
      </c>
      <c r="D367" s="148" t="s">
        <v>1248</v>
      </c>
      <c r="E367" s="103"/>
      <c r="F367" s="333">
        <f t="shared" si="43"/>
        <v>49.5</v>
      </c>
      <c r="G367" s="230">
        <v>55</v>
      </c>
      <c r="H367" s="71"/>
      <c r="I367" s="12"/>
      <c r="J367" s="10"/>
    </row>
    <row r="368" spans="2:18" ht="17.25" customHeight="1" thickBot="1">
      <c r="B368" s="567" t="s">
        <v>1519</v>
      </c>
      <c r="C368" s="568"/>
      <c r="D368" s="568"/>
      <c r="E368" s="568"/>
      <c r="F368" s="568"/>
      <c r="G368" s="569"/>
      <c r="H368" s="71">
        <f>E365*1.3</f>
        <v>8.9700000000000006</v>
      </c>
      <c r="I368" s="12">
        <v>0.57758000000000009</v>
      </c>
      <c r="J368" s="10"/>
    </row>
    <row r="369" spans="1:18" ht="15" customHeight="1">
      <c r="A369" s="262"/>
      <c r="B369" s="185">
        <v>1</v>
      </c>
      <c r="C369" s="219" t="s">
        <v>1249</v>
      </c>
      <c r="D369" s="203" t="s">
        <v>1253</v>
      </c>
      <c r="E369" s="109"/>
      <c r="F369" s="333">
        <f>G369*(1-$F$6/100)</f>
        <v>3.7800000000000002</v>
      </c>
      <c r="G369" s="236">
        <v>4.2</v>
      </c>
      <c r="H369" s="71"/>
      <c r="I369" s="12"/>
      <c r="J369" s="10"/>
    </row>
    <row r="370" spans="1:18" ht="12" customHeight="1">
      <c r="A370" s="263"/>
      <c r="B370" s="171">
        <f>B369+1</f>
        <v>2</v>
      </c>
      <c r="C370" s="211" t="s">
        <v>1250</v>
      </c>
      <c r="D370" s="112" t="s">
        <v>1254</v>
      </c>
      <c r="E370" s="103"/>
      <c r="F370" s="333">
        <f>G370*(1-$F$6/100)</f>
        <v>4.1399999999999997</v>
      </c>
      <c r="G370" s="230">
        <v>4.5999999999999996</v>
      </c>
      <c r="H370" s="71"/>
      <c r="I370" s="12"/>
      <c r="J370" s="10"/>
    </row>
    <row r="371" spans="1:18" ht="12" customHeight="1">
      <c r="A371" s="263"/>
      <c r="B371" s="171">
        <f>B370+1</f>
        <v>3</v>
      </c>
      <c r="C371" s="211" t="s">
        <v>1251</v>
      </c>
      <c r="D371" s="112" t="s">
        <v>1255</v>
      </c>
      <c r="E371" s="103"/>
      <c r="F371" s="333">
        <f>G371*(1-$F$6/100)</f>
        <v>4.7699999999999996</v>
      </c>
      <c r="G371" s="230">
        <v>5.3</v>
      </c>
      <c r="H371" s="71"/>
      <c r="I371" s="12"/>
      <c r="J371" s="10"/>
    </row>
    <row r="372" spans="1:18" ht="12" customHeight="1" thickBot="1">
      <c r="A372" s="263"/>
      <c r="B372" s="171">
        <f>B371+1</f>
        <v>4</v>
      </c>
      <c r="C372" s="211" t="s">
        <v>1252</v>
      </c>
      <c r="D372" s="112" t="s">
        <v>1256</v>
      </c>
      <c r="E372" s="103"/>
      <c r="F372" s="333">
        <f>G372*(1-$F$6/100)</f>
        <v>6.2100000000000009</v>
      </c>
      <c r="G372" s="230">
        <v>6.9</v>
      </c>
      <c r="H372" s="71"/>
      <c r="I372" s="12"/>
      <c r="J372" s="10"/>
    </row>
    <row r="373" spans="1:18" ht="17.25" customHeight="1" thickBot="1">
      <c r="A373" s="263"/>
      <c r="B373" s="567" t="s">
        <v>1520</v>
      </c>
      <c r="C373" s="568"/>
      <c r="D373" s="568"/>
      <c r="E373" s="568"/>
      <c r="F373" s="568"/>
      <c r="G373" s="569"/>
      <c r="H373" s="71"/>
      <c r="I373" s="12"/>
      <c r="J373" s="10"/>
    </row>
    <row r="374" spans="1:18" ht="12" customHeight="1">
      <c r="A374" s="263"/>
      <c r="B374" s="171">
        <v>1</v>
      </c>
      <c r="C374" s="223" t="s">
        <v>956</v>
      </c>
      <c r="D374" s="148" t="s">
        <v>954</v>
      </c>
      <c r="E374" s="103">
        <v>2.0499999999999998</v>
      </c>
      <c r="F374" s="333">
        <f t="shared" ref="F374:F385" si="45">G374*(1-$F$6/100)</f>
        <v>1.62</v>
      </c>
      <c r="G374" s="230">
        <v>1.8</v>
      </c>
      <c r="H374" s="71"/>
      <c r="I374" s="12"/>
      <c r="J374" s="10"/>
      <c r="M374" s="4"/>
      <c r="N374" s="4"/>
      <c r="O374" s="4"/>
      <c r="P374" s="4"/>
      <c r="Q374" s="4"/>
      <c r="R374" s="4"/>
    </row>
    <row r="375" spans="1:18" ht="12" customHeight="1">
      <c r="A375" s="263"/>
      <c r="B375" s="171">
        <f>B374+1</f>
        <v>2</v>
      </c>
      <c r="C375" s="223" t="s">
        <v>956</v>
      </c>
      <c r="D375" s="148" t="s">
        <v>955</v>
      </c>
      <c r="E375" s="103"/>
      <c r="F375" s="333">
        <f t="shared" si="45"/>
        <v>1.62</v>
      </c>
      <c r="G375" s="230">
        <v>1.8</v>
      </c>
      <c r="H375" s="71"/>
      <c r="I375" s="12"/>
      <c r="J375" s="10"/>
      <c r="M375" s="4"/>
      <c r="N375" s="4"/>
      <c r="O375" s="4"/>
      <c r="P375" s="4"/>
      <c r="Q375" s="4"/>
      <c r="R375" s="4"/>
    </row>
    <row r="376" spans="1:18" s="4" customFormat="1" ht="12" customHeight="1">
      <c r="A376" s="498"/>
      <c r="B376" s="387">
        <f>B375+1</f>
        <v>3</v>
      </c>
      <c r="C376" s="368" t="s">
        <v>957</v>
      </c>
      <c r="D376" s="388" t="s">
        <v>958</v>
      </c>
      <c r="E376" s="389">
        <v>3.8</v>
      </c>
      <c r="F376" s="370">
        <f t="shared" si="45"/>
        <v>3.4290000000000003</v>
      </c>
      <c r="G376" s="371">
        <v>3.81</v>
      </c>
      <c r="H376" s="91"/>
      <c r="I376" s="373"/>
      <c r="J376" s="361"/>
    </row>
    <row r="377" spans="1:18" s="4" customFormat="1" ht="12" customHeight="1">
      <c r="A377" s="498"/>
      <c r="B377" s="273">
        <f>B376+1</f>
        <v>4</v>
      </c>
      <c r="C377" s="223" t="s">
        <v>957</v>
      </c>
      <c r="D377" s="153" t="s">
        <v>959</v>
      </c>
      <c r="E377" s="111"/>
      <c r="F377" s="366">
        <f t="shared" si="45"/>
        <v>3.69</v>
      </c>
      <c r="G377" s="266">
        <v>4.0999999999999996</v>
      </c>
      <c r="H377" s="91" t="e">
        <f>#REF!*1.3</f>
        <v>#REF!</v>
      </c>
      <c r="I377" s="11">
        <v>0.78888000000000003</v>
      </c>
      <c r="J377" s="361"/>
    </row>
    <row r="378" spans="1:18" s="4" customFormat="1" ht="12" customHeight="1">
      <c r="A378" s="498"/>
      <c r="B378" s="273">
        <f t="shared" ref="B378:B385" si="46">B377+1</f>
        <v>5</v>
      </c>
      <c r="C378" s="223" t="s">
        <v>905</v>
      </c>
      <c r="D378" s="153" t="s">
        <v>949</v>
      </c>
      <c r="E378" s="111"/>
      <c r="F378" s="366">
        <f t="shared" si="45"/>
        <v>5.58</v>
      </c>
      <c r="G378" s="266">
        <v>6.2</v>
      </c>
      <c r="H378" s="91">
        <f>E379*1.3</f>
        <v>13.65</v>
      </c>
      <c r="I378" s="11">
        <v>0.55070000000000008</v>
      </c>
      <c r="J378" s="361"/>
    </row>
    <row r="379" spans="1:18" s="4" customFormat="1" ht="12" customHeight="1">
      <c r="A379" s="498"/>
      <c r="B379" s="273">
        <f t="shared" si="46"/>
        <v>6</v>
      </c>
      <c r="C379" s="223" t="s">
        <v>905</v>
      </c>
      <c r="D379" s="153" t="s">
        <v>948</v>
      </c>
      <c r="E379" s="111">
        <v>10.5</v>
      </c>
      <c r="F379" s="366">
        <f t="shared" si="45"/>
        <v>10.170000000000002</v>
      </c>
      <c r="G379" s="266">
        <v>11.3</v>
      </c>
      <c r="H379" s="91"/>
      <c r="I379" s="11"/>
      <c r="J379" s="361"/>
    </row>
    <row r="380" spans="1:18" s="4" customFormat="1" ht="12" customHeight="1">
      <c r="A380" s="498"/>
      <c r="B380" s="273">
        <f t="shared" si="46"/>
        <v>7</v>
      </c>
      <c r="C380" s="223" t="s">
        <v>908</v>
      </c>
      <c r="D380" s="153" t="s">
        <v>951</v>
      </c>
      <c r="E380" s="111"/>
      <c r="F380" s="366">
        <f t="shared" si="45"/>
        <v>10.44</v>
      </c>
      <c r="G380" s="266">
        <v>11.6</v>
      </c>
      <c r="H380" s="91">
        <f>E382*1.3</f>
        <v>17.940000000000001</v>
      </c>
      <c r="I380" s="11">
        <v>0.77140000000000009</v>
      </c>
      <c r="J380" s="361"/>
    </row>
    <row r="381" spans="1:18" s="4" customFormat="1" ht="12" customHeight="1">
      <c r="A381" s="498"/>
      <c r="B381" s="273">
        <f t="shared" si="46"/>
        <v>8</v>
      </c>
      <c r="C381" s="223" t="s">
        <v>908</v>
      </c>
      <c r="D381" s="153" t="s">
        <v>952</v>
      </c>
      <c r="E381" s="111"/>
      <c r="F381" s="366">
        <f t="shared" si="45"/>
        <v>14.22</v>
      </c>
      <c r="G381" s="266">
        <v>15.8</v>
      </c>
      <c r="H381" s="91"/>
      <c r="I381" s="11"/>
      <c r="J381" s="361"/>
    </row>
    <row r="382" spans="1:18" s="4" customFormat="1" ht="12" customHeight="1">
      <c r="A382" s="498"/>
      <c r="B382" s="387">
        <f t="shared" si="46"/>
        <v>9</v>
      </c>
      <c r="C382" s="368" t="s">
        <v>908</v>
      </c>
      <c r="D382" s="388" t="s">
        <v>950</v>
      </c>
      <c r="E382" s="389">
        <v>13.8</v>
      </c>
      <c r="F382" s="370">
        <f t="shared" si="45"/>
        <v>15.768000000000001</v>
      </c>
      <c r="G382" s="371">
        <v>17.52</v>
      </c>
      <c r="H382" s="91"/>
      <c r="I382" s="11"/>
      <c r="J382" s="361"/>
    </row>
    <row r="383" spans="1:18" s="4" customFormat="1" ht="12" customHeight="1">
      <c r="A383" s="498"/>
      <c r="B383" s="273">
        <f t="shared" si="46"/>
        <v>10</v>
      </c>
      <c r="C383" s="223" t="s">
        <v>908</v>
      </c>
      <c r="D383" s="153" t="s">
        <v>953</v>
      </c>
      <c r="E383" s="111"/>
      <c r="F383" s="366">
        <f t="shared" si="45"/>
        <v>25.290000000000003</v>
      </c>
      <c r="G383" s="266">
        <v>28.1</v>
      </c>
      <c r="H383" s="91"/>
      <c r="I383" s="11"/>
      <c r="J383" s="361"/>
      <c r="M383" s="378"/>
      <c r="N383" s="378"/>
      <c r="O383" s="378"/>
      <c r="P383" s="378"/>
      <c r="Q383" s="378"/>
      <c r="R383" s="378"/>
    </row>
    <row r="384" spans="1:18" s="4" customFormat="1" ht="12" customHeight="1">
      <c r="A384" s="498"/>
      <c r="B384" s="273">
        <f t="shared" si="46"/>
        <v>11</v>
      </c>
      <c r="C384" s="223" t="s">
        <v>662</v>
      </c>
      <c r="D384" s="153" t="s">
        <v>660</v>
      </c>
      <c r="E384" s="111">
        <v>3.55</v>
      </c>
      <c r="F384" s="366">
        <f t="shared" si="45"/>
        <v>3.6</v>
      </c>
      <c r="G384" s="266">
        <v>4</v>
      </c>
      <c r="H384" s="91"/>
      <c r="I384" s="11"/>
      <c r="J384" s="361"/>
      <c r="M384" s="54"/>
      <c r="N384" s="54"/>
      <c r="O384" s="54"/>
      <c r="P384" s="54"/>
      <c r="Q384" s="54"/>
      <c r="R384" s="54"/>
    </row>
    <row r="385" spans="1:18" s="378" customFormat="1" ht="12" customHeight="1" thickBot="1">
      <c r="A385" s="499"/>
      <c r="B385" s="387">
        <f t="shared" si="46"/>
        <v>12</v>
      </c>
      <c r="C385" s="475" t="s">
        <v>661</v>
      </c>
      <c r="D385" s="476" t="s">
        <v>659</v>
      </c>
      <c r="E385" s="477">
        <v>5.8</v>
      </c>
      <c r="F385" s="370">
        <f t="shared" si="45"/>
        <v>5.58</v>
      </c>
      <c r="G385" s="478">
        <v>6.2</v>
      </c>
      <c r="H385" s="91">
        <f>E384*1.3</f>
        <v>4.6150000000000002</v>
      </c>
      <c r="I385" s="11">
        <v>0.20630000000000001</v>
      </c>
      <c r="J385" s="361"/>
      <c r="M385" s="54"/>
      <c r="N385" s="54"/>
      <c r="O385" s="54"/>
      <c r="P385" s="54"/>
      <c r="Q385" s="54"/>
      <c r="R385" s="54"/>
    </row>
    <row r="386" spans="1:18" s="54" customFormat="1" ht="17.25" customHeight="1" thickBot="1">
      <c r="A386" s="264"/>
      <c r="B386" s="567" t="s">
        <v>1521</v>
      </c>
      <c r="C386" s="568"/>
      <c r="D386" s="568"/>
      <c r="E386" s="568"/>
      <c r="F386" s="568"/>
      <c r="G386" s="569"/>
      <c r="H386" s="71">
        <f>E385*1.3</f>
        <v>7.54</v>
      </c>
      <c r="I386" s="11">
        <v>0.29360000000000003</v>
      </c>
      <c r="J386" s="10"/>
    </row>
    <row r="387" spans="1:18" s="54" customFormat="1" ht="12.75" customHeight="1">
      <c r="A387" s="264"/>
      <c r="B387" s="171">
        <v>1</v>
      </c>
      <c r="C387" s="210" t="s">
        <v>1104</v>
      </c>
      <c r="D387" s="149" t="s">
        <v>145</v>
      </c>
      <c r="E387" s="104">
        <v>7</v>
      </c>
      <c r="F387" s="333">
        <f t="shared" ref="F387:F393" si="47">G387*(1-$F$6/100)</f>
        <v>7.74</v>
      </c>
      <c r="G387" s="230">
        <v>8.6</v>
      </c>
      <c r="H387" s="71"/>
      <c r="I387" s="11"/>
      <c r="J387" s="10"/>
      <c r="M387" s="4"/>
      <c r="N387" s="4"/>
      <c r="O387" s="4"/>
      <c r="P387" s="4"/>
      <c r="Q387" s="4"/>
      <c r="R387" s="4"/>
    </row>
    <row r="388" spans="1:18" s="54" customFormat="1" ht="12.75" customHeight="1">
      <c r="A388" s="264"/>
      <c r="B388" s="171">
        <f t="shared" ref="B388:B393" si="48">B387+1</f>
        <v>2</v>
      </c>
      <c r="C388" s="210" t="s">
        <v>1104</v>
      </c>
      <c r="D388" s="149" t="s">
        <v>146</v>
      </c>
      <c r="E388" s="104">
        <v>8</v>
      </c>
      <c r="F388" s="333">
        <f t="shared" si="47"/>
        <v>8.64</v>
      </c>
      <c r="G388" s="230">
        <v>9.6</v>
      </c>
      <c r="H388" s="71"/>
      <c r="I388" s="11"/>
      <c r="J388" s="10"/>
      <c r="M388" s="4"/>
      <c r="N388" s="4"/>
      <c r="O388" s="4"/>
      <c r="P388" s="4"/>
      <c r="Q388" s="4"/>
      <c r="R388" s="4"/>
    </row>
    <row r="389" spans="1:18" s="4" customFormat="1" ht="12.75" customHeight="1">
      <c r="A389" s="498"/>
      <c r="B389" s="387">
        <f t="shared" si="48"/>
        <v>3</v>
      </c>
      <c r="C389" s="438" t="s">
        <v>1104</v>
      </c>
      <c r="D389" s="439" t="s">
        <v>214</v>
      </c>
      <c r="E389" s="440">
        <v>13.5</v>
      </c>
      <c r="F389" s="370">
        <f t="shared" si="47"/>
        <v>14.22</v>
      </c>
      <c r="G389" s="398">
        <v>15.8</v>
      </c>
      <c r="H389" s="91"/>
      <c r="I389" s="11"/>
      <c r="M389"/>
      <c r="N389"/>
      <c r="O389"/>
      <c r="P389"/>
      <c r="Q389"/>
      <c r="R389"/>
    </row>
    <row r="390" spans="1:18" s="4" customFormat="1" ht="12.75" customHeight="1">
      <c r="A390" s="498"/>
      <c r="B390" s="387">
        <f t="shared" si="48"/>
        <v>4</v>
      </c>
      <c r="C390" s="368" t="s">
        <v>922</v>
      </c>
      <c r="D390" s="419" t="s">
        <v>216</v>
      </c>
      <c r="E390" s="389">
        <v>17.5</v>
      </c>
      <c r="F390" s="370">
        <f t="shared" si="47"/>
        <v>17.190000000000001</v>
      </c>
      <c r="G390" s="371">
        <v>19.100000000000001</v>
      </c>
      <c r="H390" s="91">
        <f>E388*1.3</f>
        <v>10.4</v>
      </c>
      <c r="I390" s="11">
        <v>0.44130000000000003</v>
      </c>
      <c r="J390" s="361"/>
      <c r="M390"/>
      <c r="N390"/>
      <c r="O390"/>
      <c r="P390"/>
      <c r="Q390"/>
      <c r="R390"/>
    </row>
    <row r="391" spans="1:18" ht="12.75" customHeight="1">
      <c r="A391" s="263"/>
      <c r="B391" s="171">
        <f t="shared" si="48"/>
        <v>5</v>
      </c>
      <c r="C391" s="210" t="s">
        <v>923</v>
      </c>
      <c r="D391" s="149" t="s">
        <v>215</v>
      </c>
      <c r="E391" s="104">
        <v>17.5</v>
      </c>
      <c r="F391" s="333">
        <f t="shared" si="47"/>
        <v>16.2</v>
      </c>
      <c r="G391" s="230">
        <v>18</v>
      </c>
      <c r="H391" s="71">
        <f>E390*1.3</f>
        <v>22.75</v>
      </c>
      <c r="I391" s="11">
        <v>0.95169999999999999</v>
      </c>
      <c r="J391" s="10"/>
    </row>
    <row r="392" spans="1:18" ht="12.75" customHeight="1">
      <c r="A392" s="263"/>
      <c r="B392" s="171">
        <f t="shared" si="48"/>
        <v>6</v>
      </c>
      <c r="C392" s="210" t="s">
        <v>923</v>
      </c>
      <c r="D392" s="149" t="s">
        <v>924</v>
      </c>
      <c r="E392" s="104"/>
      <c r="F392" s="333">
        <f t="shared" si="47"/>
        <v>18.990000000000002</v>
      </c>
      <c r="G392" s="230">
        <v>21.1</v>
      </c>
      <c r="H392" s="71">
        <f>E391*1.3</f>
        <v>22.75</v>
      </c>
      <c r="I392" s="11">
        <v>1.0655000000000001</v>
      </c>
      <c r="J392" s="10"/>
    </row>
    <row r="393" spans="1:18" ht="12.75" customHeight="1" thickBot="1">
      <c r="A393" s="263"/>
      <c r="B393" s="171">
        <f t="shared" si="48"/>
        <v>7</v>
      </c>
      <c r="C393" s="217" t="s">
        <v>923</v>
      </c>
      <c r="D393" s="204" t="s">
        <v>925</v>
      </c>
      <c r="E393" s="181"/>
      <c r="F393" s="333">
        <f t="shared" si="47"/>
        <v>19.079999999999998</v>
      </c>
      <c r="G393" s="235">
        <v>21.2</v>
      </c>
      <c r="H393" s="71"/>
      <c r="I393" s="11"/>
      <c r="J393" s="10"/>
    </row>
    <row r="394" spans="1:18" ht="17.25" customHeight="1" thickBot="1">
      <c r="A394" s="263"/>
      <c r="B394" s="567" t="s">
        <v>1522</v>
      </c>
      <c r="C394" s="568"/>
      <c r="D394" s="568"/>
      <c r="E394" s="568"/>
      <c r="F394" s="568"/>
      <c r="G394" s="569"/>
      <c r="H394" s="71"/>
      <c r="I394" s="11"/>
      <c r="J394" s="10"/>
    </row>
    <row r="395" spans="1:18" ht="12.75" customHeight="1">
      <c r="A395" s="263"/>
      <c r="B395" s="171">
        <v>1</v>
      </c>
      <c r="C395" s="210" t="s">
        <v>926</v>
      </c>
      <c r="D395" s="149" t="s">
        <v>152</v>
      </c>
      <c r="E395" s="104">
        <v>9.5</v>
      </c>
      <c r="F395" s="333">
        <f t="shared" ref="F395:F418" si="49">G395*(1-$F$6/100)</f>
        <v>9.4500000000000011</v>
      </c>
      <c r="G395" s="230">
        <v>10.5</v>
      </c>
      <c r="H395" s="71"/>
      <c r="I395" s="11"/>
      <c r="J395" s="10"/>
    </row>
    <row r="396" spans="1:18" ht="12.75" customHeight="1">
      <c r="A396" s="263"/>
      <c r="B396" s="171">
        <f>B395+1</f>
        <v>2</v>
      </c>
      <c r="C396" s="210" t="s">
        <v>1123</v>
      </c>
      <c r="D396" s="149" t="s">
        <v>149</v>
      </c>
      <c r="E396" s="104">
        <v>19.5</v>
      </c>
      <c r="F396" s="333">
        <f t="shared" si="49"/>
        <v>19.62</v>
      </c>
      <c r="G396" s="230">
        <v>21.8</v>
      </c>
      <c r="H396" s="71"/>
      <c r="I396" s="11"/>
      <c r="J396" s="10"/>
      <c r="M396" s="4"/>
      <c r="N396" s="4"/>
      <c r="O396" s="4"/>
      <c r="P396" s="4"/>
      <c r="Q396" s="4"/>
      <c r="R396" s="4"/>
    </row>
    <row r="397" spans="1:18" ht="12.75" customHeight="1">
      <c r="A397" s="263"/>
      <c r="B397" s="171">
        <f t="shared" ref="B397:B418" si="50">B396+1</f>
        <v>3</v>
      </c>
      <c r="C397" s="210" t="s">
        <v>1123</v>
      </c>
      <c r="D397" s="149" t="s">
        <v>159</v>
      </c>
      <c r="E397" s="104">
        <v>21.5</v>
      </c>
      <c r="F397" s="333">
        <f t="shared" si="49"/>
        <v>20.88</v>
      </c>
      <c r="G397" s="230">
        <v>23.2</v>
      </c>
      <c r="H397" s="71"/>
      <c r="I397" s="11"/>
      <c r="J397" s="10"/>
      <c r="M397" s="4"/>
      <c r="N397" s="4"/>
      <c r="O397" s="4"/>
      <c r="P397" s="4"/>
      <c r="Q397" s="4"/>
      <c r="R397" s="4"/>
    </row>
    <row r="398" spans="1:18" s="4" customFormat="1" ht="12.75" customHeight="1">
      <c r="A398" s="498"/>
      <c r="B398" s="387">
        <f t="shared" si="50"/>
        <v>4</v>
      </c>
      <c r="C398" s="438" t="s">
        <v>1122</v>
      </c>
      <c r="D398" s="439" t="s">
        <v>148</v>
      </c>
      <c r="E398" s="440">
        <v>19.5</v>
      </c>
      <c r="F398" s="370">
        <f t="shared" si="49"/>
        <v>21.923999999999999</v>
      </c>
      <c r="G398" s="398">
        <v>24.36</v>
      </c>
      <c r="H398" s="91"/>
      <c r="I398" s="11"/>
      <c r="J398" s="361"/>
    </row>
    <row r="399" spans="1:18" s="4" customFormat="1" ht="12.75" customHeight="1">
      <c r="A399" s="498"/>
      <c r="B399" s="273">
        <f t="shared" si="50"/>
        <v>5</v>
      </c>
      <c r="C399" s="223" t="s">
        <v>1124</v>
      </c>
      <c r="D399" s="390" t="s">
        <v>154</v>
      </c>
      <c r="E399" s="303">
        <v>21.5</v>
      </c>
      <c r="F399" s="366">
        <f t="shared" si="49"/>
        <v>22.41</v>
      </c>
      <c r="G399" s="266">
        <v>24.9</v>
      </c>
      <c r="H399" s="91"/>
      <c r="I399" s="11"/>
      <c r="J399" s="361"/>
    </row>
    <row r="400" spans="1:18" s="4" customFormat="1" ht="15" customHeight="1">
      <c r="A400" s="498"/>
      <c r="B400" s="387">
        <f t="shared" si="50"/>
        <v>6</v>
      </c>
      <c r="C400" s="368" t="s">
        <v>1121</v>
      </c>
      <c r="D400" s="419" t="s">
        <v>151</v>
      </c>
      <c r="E400" s="389">
        <v>21</v>
      </c>
      <c r="F400" s="370">
        <f t="shared" si="49"/>
        <v>22.5</v>
      </c>
      <c r="G400" s="371">
        <v>25</v>
      </c>
      <c r="H400" s="91"/>
      <c r="I400" s="11"/>
      <c r="J400" s="361"/>
    </row>
    <row r="401" spans="1:10" s="4" customFormat="1" ht="12" customHeight="1">
      <c r="A401" s="498"/>
      <c r="B401" s="273">
        <f t="shared" si="50"/>
        <v>7</v>
      </c>
      <c r="C401" s="223" t="s">
        <v>1121</v>
      </c>
      <c r="D401" s="390" t="s">
        <v>150</v>
      </c>
      <c r="E401" s="303">
        <v>21.5</v>
      </c>
      <c r="F401" s="366">
        <f t="shared" si="49"/>
        <v>22.68</v>
      </c>
      <c r="G401" s="266">
        <v>25.2</v>
      </c>
      <c r="H401" s="91">
        <f>E397*1.3</f>
        <v>27.95</v>
      </c>
      <c r="I401" s="11">
        <v>1.3757999999999999</v>
      </c>
      <c r="J401" s="361"/>
    </row>
    <row r="402" spans="1:10" s="4" customFormat="1" ht="12" customHeight="1">
      <c r="A402" s="498"/>
      <c r="B402" s="273">
        <f t="shared" si="50"/>
        <v>8</v>
      </c>
      <c r="C402" s="223" t="s">
        <v>1123</v>
      </c>
      <c r="D402" s="390" t="s">
        <v>155</v>
      </c>
      <c r="E402" s="303">
        <v>22.5</v>
      </c>
      <c r="F402" s="366">
        <f t="shared" si="49"/>
        <v>22.68</v>
      </c>
      <c r="G402" s="266">
        <v>25.2</v>
      </c>
      <c r="H402" s="91">
        <f>E405*1.3</f>
        <v>29.25</v>
      </c>
      <c r="I402" s="11">
        <v>1.0517000000000001</v>
      </c>
      <c r="J402" s="361"/>
    </row>
    <row r="403" spans="1:10" s="4" customFormat="1" ht="12" customHeight="1">
      <c r="A403" s="498"/>
      <c r="B403" s="273">
        <f t="shared" si="50"/>
        <v>9</v>
      </c>
      <c r="C403" s="223" t="s">
        <v>1121</v>
      </c>
      <c r="D403" s="390" t="s">
        <v>158</v>
      </c>
      <c r="E403" s="303">
        <v>23</v>
      </c>
      <c r="F403" s="366">
        <f t="shared" si="49"/>
        <v>23.67</v>
      </c>
      <c r="G403" s="266">
        <v>26.3</v>
      </c>
      <c r="H403" s="91">
        <f>E401*1.3</f>
        <v>27.95</v>
      </c>
      <c r="I403" s="11">
        <v>1.1378999999999999</v>
      </c>
      <c r="J403" s="361"/>
    </row>
    <row r="404" spans="1:10" s="4" customFormat="1" ht="12" customHeight="1">
      <c r="A404" s="498"/>
      <c r="B404" s="387">
        <f t="shared" si="50"/>
        <v>10</v>
      </c>
      <c r="C404" s="368" t="s">
        <v>1121</v>
      </c>
      <c r="D404" s="419" t="s">
        <v>156</v>
      </c>
      <c r="E404" s="389">
        <v>23.5</v>
      </c>
      <c r="F404" s="370">
        <f t="shared" si="49"/>
        <v>24.840000000000003</v>
      </c>
      <c r="G404" s="371">
        <v>27.6</v>
      </c>
      <c r="H404" s="91">
        <f>E400*1.3</f>
        <v>27.3</v>
      </c>
      <c r="I404" s="11">
        <v>1.3507</v>
      </c>
      <c r="J404" s="361"/>
    </row>
    <row r="405" spans="1:10" s="4" customFormat="1" ht="12" customHeight="1">
      <c r="A405" s="498"/>
      <c r="B405" s="387">
        <f t="shared" si="50"/>
        <v>11</v>
      </c>
      <c r="C405" s="368" t="s">
        <v>1121</v>
      </c>
      <c r="D405" s="419" t="s">
        <v>147</v>
      </c>
      <c r="E405" s="389">
        <v>22.5</v>
      </c>
      <c r="F405" s="370">
        <f t="shared" si="49"/>
        <v>26.829000000000001</v>
      </c>
      <c r="G405" s="371">
        <v>29.81</v>
      </c>
      <c r="H405" s="91">
        <f>E395*1.3</f>
        <v>12.35</v>
      </c>
      <c r="I405" s="11">
        <v>0.59360000000000002</v>
      </c>
      <c r="J405" s="361"/>
    </row>
    <row r="406" spans="1:10" s="4" customFormat="1" ht="12" customHeight="1">
      <c r="A406" s="498"/>
      <c r="B406" s="273">
        <f t="shared" si="50"/>
        <v>12</v>
      </c>
      <c r="C406" s="223" t="s">
        <v>1122</v>
      </c>
      <c r="D406" s="390" t="s">
        <v>160</v>
      </c>
      <c r="E406" s="303">
        <v>26.5</v>
      </c>
      <c r="F406" s="366">
        <f t="shared" si="49"/>
        <v>27</v>
      </c>
      <c r="G406" s="266">
        <v>30</v>
      </c>
      <c r="H406" s="91">
        <f>E409*1.3</f>
        <v>40.950000000000003</v>
      </c>
      <c r="I406" s="11">
        <v>2.1602999999999999</v>
      </c>
      <c r="J406" s="361"/>
    </row>
    <row r="407" spans="1:10" s="4" customFormat="1" ht="12" customHeight="1">
      <c r="A407" s="498"/>
      <c r="B407" s="273">
        <f t="shared" si="50"/>
        <v>13</v>
      </c>
      <c r="C407" s="223" t="s">
        <v>930</v>
      </c>
      <c r="D407" s="390" t="s">
        <v>929</v>
      </c>
      <c r="E407" s="303"/>
      <c r="F407" s="366">
        <f t="shared" si="49"/>
        <v>27.720000000000002</v>
      </c>
      <c r="G407" s="266">
        <v>30.8</v>
      </c>
      <c r="H407" s="91">
        <f>E399*1.3</f>
        <v>27.95</v>
      </c>
      <c r="I407" s="11">
        <v>1.2241</v>
      </c>
      <c r="J407" s="361"/>
    </row>
    <row r="408" spans="1:10" s="4" customFormat="1" ht="12" customHeight="1">
      <c r="A408" s="498"/>
      <c r="B408" s="273">
        <f t="shared" si="50"/>
        <v>14</v>
      </c>
      <c r="C408" s="223" t="s">
        <v>1127</v>
      </c>
      <c r="D408" s="390" t="s">
        <v>161</v>
      </c>
      <c r="E408" s="303">
        <v>29</v>
      </c>
      <c r="F408" s="366">
        <f t="shared" si="49"/>
        <v>29.16</v>
      </c>
      <c r="G408" s="266">
        <v>32.4</v>
      </c>
      <c r="H408" s="91">
        <f>E403*1.3</f>
        <v>29.900000000000002</v>
      </c>
      <c r="I408" s="11">
        <v>1.3620000000000001</v>
      </c>
      <c r="J408" s="361"/>
    </row>
    <row r="409" spans="1:10" s="4" customFormat="1" ht="12" customHeight="1">
      <c r="A409" s="498"/>
      <c r="B409" s="273">
        <f t="shared" si="50"/>
        <v>15</v>
      </c>
      <c r="C409" s="223" t="s">
        <v>1126</v>
      </c>
      <c r="D409" s="390" t="s">
        <v>153</v>
      </c>
      <c r="E409" s="303">
        <v>31.5</v>
      </c>
      <c r="F409" s="366">
        <f t="shared" si="49"/>
        <v>31.05</v>
      </c>
      <c r="G409" s="266">
        <v>34.5</v>
      </c>
      <c r="H409" s="91">
        <f>E406*1.3</f>
        <v>34.450000000000003</v>
      </c>
      <c r="I409" s="11">
        <v>1.5430999999999999</v>
      </c>
      <c r="J409" s="361"/>
    </row>
    <row r="410" spans="1:10" s="4" customFormat="1" ht="12" customHeight="1">
      <c r="A410" s="498"/>
      <c r="B410" s="273">
        <f t="shared" si="50"/>
        <v>16</v>
      </c>
      <c r="C410" s="223" t="s">
        <v>928</v>
      </c>
      <c r="D410" s="390" t="s">
        <v>162</v>
      </c>
      <c r="E410" s="303">
        <v>33</v>
      </c>
      <c r="F410" s="366">
        <f t="shared" si="49"/>
        <v>34.019999999999996</v>
      </c>
      <c r="G410" s="266">
        <v>37.799999999999997</v>
      </c>
      <c r="H410" s="91">
        <f>E408*1.3</f>
        <v>37.700000000000003</v>
      </c>
      <c r="I410" s="11">
        <v>1.7155</v>
      </c>
      <c r="J410" s="361"/>
    </row>
    <row r="411" spans="1:10" s="4" customFormat="1" ht="12" customHeight="1">
      <c r="A411" s="498"/>
      <c r="B411" s="273">
        <f t="shared" si="50"/>
        <v>17</v>
      </c>
      <c r="C411" s="223" t="s">
        <v>930</v>
      </c>
      <c r="D411" s="390" t="s">
        <v>931</v>
      </c>
      <c r="E411" s="303"/>
      <c r="F411" s="366">
        <f t="shared" si="49"/>
        <v>35.1</v>
      </c>
      <c r="G411" s="266">
        <v>39</v>
      </c>
      <c r="H411" s="91">
        <f>E412*1.3</f>
        <v>43.550000000000004</v>
      </c>
      <c r="I411" s="11">
        <v>1.9826999999999999</v>
      </c>
      <c r="J411" s="361"/>
    </row>
    <row r="412" spans="1:10" s="4" customFormat="1" ht="12" customHeight="1">
      <c r="A412" s="498"/>
      <c r="B412" s="387">
        <f t="shared" si="50"/>
        <v>18</v>
      </c>
      <c r="C412" s="368" t="s">
        <v>927</v>
      </c>
      <c r="D412" s="419" t="s">
        <v>163</v>
      </c>
      <c r="E412" s="389">
        <v>33.5</v>
      </c>
      <c r="F412" s="370">
        <f t="shared" si="49"/>
        <v>38.637</v>
      </c>
      <c r="G412" s="371">
        <v>42.93</v>
      </c>
      <c r="H412" s="91">
        <f>E404*1.3</f>
        <v>30.55</v>
      </c>
      <c r="I412" s="11">
        <v>1.3620000000000001</v>
      </c>
      <c r="J412" s="361"/>
    </row>
    <row r="413" spans="1:10" s="4" customFormat="1" ht="12" customHeight="1">
      <c r="A413" s="498"/>
      <c r="B413" s="273">
        <f t="shared" si="50"/>
        <v>19</v>
      </c>
      <c r="C413" s="223" t="s">
        <v>1125</v>
      </c>
      <c r="D413" s="390" t="s">
        <v>157</v>
      </c>
      <c r="E413" s="303">
        <v>52</v>
      </c>
      <c r="F413" s="366">
        <f t="shared" si="49"/>
        <v>54.269999999999996</v>
      </c>
      <c r="G413" s="266">
        <v>60.3</v>
      </c>
      <c r="H413" s="91">
        <f>E410*1.3</f>
        <v>42.9</v>
      </c>
      <c r="I413" s="11">
        <v>1.931</v>
      </c>
      <c r="J413" s="361"/>
    </row>
    <row r="414" spans="1:10" s="4" customFormat="1" ht="12" customHeight="1">
      <c r="A414" s="498"/>
      <c r="B414" s="273">
        <f t="shared" si="50"/>
        <v>20</v>
      </c>
      <c r="C414" s="223" t="s">
        <v>933</v>
      </c>
      <c r="D414" s="390" t="s">
        <v>932</v>
      </c>
      <c r="E414" s="303"/>
      <c r="F414" s="366">
        <f t="shared" si="49"/>
        <v>67.5</v>
      </c>
      <c r="G414" s="266">
        <v>75</v>
      </c>
      <c r="H414" s="91">
        <f>E396*1.3</f>
        <v>25.35</v>
      </c>
      <c r="I414" s="11">
        <v>1.0517000000000001</v>
      </c>
      <c r="J414" s="361"/>
    </row>
    <row r="415" spans="1:10" s="4" customFormat="1" ht="12" customHeight="1">
      <c r="A415" s="498"/>
      <c r="B415" s="273">
        <f t="shared" si="50"/>
        <v>21</v>
      </c>
      <c r="C415" s="223" t="s">
        <v>1134</v>
      </c>
      <c r="D415" s="390" t="s">
        <v>1128</v>
      </c>
      <c r="E415" s="303">
        <v>159.5</v>
      </c>
      <c r="F415" s="366">
        <f t="shared" si="49"/>
        <v>164.07000000000002</v>
      </c>
      <c r="G415" s="266">
        <v>182.3</v>
      </c>
      <c r="H415" s="91">
        <f>E402*1.3</f>
        <v>29.25</v>
      </c>
      <c r="I415" s="11">
        <v>1.2241</v>
      </c>
      <c r="J415" s="361"/>
    </row>
    <row r="416" spans="1:10" s="4" customFormat="1" ht="12" customHeight="1">
      <c r="A416" s="498"/>
      <c r="B416" s="273">
        <f t="shared" si="50"/>
        <v>22</v>
      </c>
      <c r="C416" s="223" t="s">
        <v>1135</v>
      </c>
      <c r="D416" s="390" t="s">
        <v>1129</v>
      </c>
      <c r="E416" s="303">
        <v>159.5</v>
      </c>
      <c r="F416" s="366">
        <f t="shared" si="49"/>
        <v>150.12</v>
      </c>
      <c r="G416" s="266">
        <v>166.8</v>
      </c>
      <c r="H416" s="91">
        <f>E415*1.3</f>
        <v>207.35</v>
      </c>
      <c r="I416" s="11">
        <v>9.8269000000000002</v>
      </c>
      <c r="J416" s="361"/>
    </row>
    <row r="417" spans="1:18" s="4" customFormat="1" ht="12" customHeight="1">
      <c r="A417" s="498"/>
      <c r="B417" s="387">
        <f t="shared" si="50"/>
        <v>23</v>
      </c>
      <c r="C417" s="368" t="s">
        <v>1134</v>
      </c>
      <c r="D417" s="419" t="s">
        <v>1130</v>
      </c>
      <c r="E417" s="389">
        <v>167</v>
      </c>
      <c r="F417" s="370">
        <f t="shared" si="49"/>
        <v>174.24</v>
      </c>
      <c r="G417" s="371">
        <v>193.6</v>
      </c>
      <c r="H417" s="91">
        <f>E416*1.3</f>
        <v>207.35</v>
      </c>
      <c r="I417" s="11">
        <v>8.4481999999999999</v>
      </c>
      <c r="J417" s="361"/>
      <c r="M417"/>
      <c r="N417"/>
      <c r="O417"/>
      <c r="P417"/>
      <c r="Q417"/>
      <c r="R417"/>
    </row>
    <row r="418" spans="1:18" s="4" customFormat="1" ht="12" customHeight="1" thickBot="1">
      <c r="A418" s="498"/>
      <c r="B418" s="273">
        <f t="shared" si="50"/>
        <v>24</v>
      </c>
      <c r="C418" s="261" t="s">
        <v>1134</v>
      </c>
      <c r="D418" s="442" t="s">
        <v>1131</v>
      </c>
      <c r="E418" s="500">
        <v>234.5</v>
      </c>
      <c r="F418" s="366">
        <f t="shared" si="49"/>
        <v>247.68</v>
      </c>
      <c r="G418" s="444">
        <v>275.2</v>
      </c>
      <c r="H418" s="91">
        <f>E417*1.3</f>
        <v>217.1</v>
      </c>
      <c r="I418" s="11">
        <v>11.5158</v>
      </c>
      <c r="J418" s="361"/>
    </row>
    <row r="419" spans="1:18" ht="17.25" customHeight="1" thickBot="1">
      <c r="A419" s="263"/>
      <c r="B419" s="567" t="s">
        <v>1523</v>
      </c>
      <c r="C419" s="568"/>
      <c r="D419" s="568"/>
      <c r="E419" s="568"/>
      <c r="F419" s="568"/>
      <c r="G419" s="569"/>
      <c r="H419" s="71">
        <f>E418*1.3</f>
        <v>304.85000000000002</v>
      </c>
      <c r="I419" s="11">
        <v>15.934900000000001</v>
      </c>
      <c r="J419" s="10"/>
      <c r="M419" s="4"/>
      <c r="N419" s="4"/>
      <c r="O419" s="4"/>
      <c r="P419" s="4"/>
      <c r="Q419" s="4"/>
      <c r="R419" s="4"/>
    </row>
    <row r="420" spans="1:18" s="4" customFormat="1" ht="12" customHeight="1">
      <c r="A420" s="498"/>
      <c r="B420" s="272">
        <v>1</v>
      </c>
      <c r="C420" s="253" t="s">
        <v>224</v>
      </c>
      <c r="D420" s="240" t="s">
        <v>934</v>
      </c>
      <c r="E420" s="259">
        <v>22.5</v>
      </c>
      <c r="F420" s="366">
        <f t="shared" ref="F420:F433" si="51">G420*(1-$F$6/100)</f>
        <v>20.790000000000003</v>
      </c>
      <c r="G420" s="247">
        <v>23.1</v>
      </c>
      <c r="H420" s="91">
        <f>E419*1.3</f>
        <v>0</v>
      </c>
      <c r="I420" s="501"/>
      <c r="J420" s="361"/>
    </row>
    <row r="421" spans="1:18" s="4" customFormat="1" ht="12" customHeight="1">
      <c r="A421" s="498"/>
      <c r="B421" s="387">
        <f>B420+1</f>
        <v>2</v>
      </c>
      <c r="C421" s="223" t="s">
        <v>226</v>
      </c>
      <c r="D421" s="153" t="s">
        <v>135</v>
      </c>
      <c r="E421" s="111">
        <v>20.5</v>
      </c>
      <c r="F421" s="366">
        <f t="shared" si="51"/>
        <v>20.970000000000002</v>
      </c>
      <c r="G421" s="266">
        <v>23.3</v>
      </c>
      <c r="H421" s="91"/>
      <c r="I421" s="501"/>
      <c r="J421" s="361"/>
      <c r="M421" s="307"/>
      <c r="N421" s="307"/>
      <c r="O421" s="307"/>
      <c r="P421" s="307"/>
      <c r="Q421" s="307"/>
      <c r="R421" s="307"/>
    </row>
    <row r="422" spans="1:18" s="4" customFormat="1" ht="12" customHeight="1">
      <c r="A422" s="498"/>
      <c r="B422" s="273">
        <f t="shared" ref="B422:B433" si="52">B421+1</f>
        <v>3</v>
      </c>
      <c r="C422" s="223" t="s">
        <v>226</v>
      </c>
      <c r="D422" s="153" t="s">
        <v>227</v>
      </c>
      <c r="E422" s="111">
        <v>19.5</v>
      </c>
      <c r="F422" s="366">
        <f t="shared" si="51"/>
        <v>21.240000000000002</v>
      </c>
      <c r="G422" s="266">
        <v>23.6</v>
      </c>
      <c r="H422" s="91"/>
      <c r="I422" s="501"/>
      <c r="J422" s="361"/>
      <c r="M422" s="378"/>
      <c r="N422" s="378"/>
      <c r="O422" s="378"/>
      <c r="P422" s="378"/>
      <c r="Q422" s="378"/>
      <c r="R422" s="378"/>
    </row>
    <row r="423" spans="1:18" s="307" customFormat="1" ht="12" customHeight="1">
      <c r="A423" s="502" t="s">
        <v>1097</v>
      </c>
      <c r="B423" s="273">
        <f t="shared" si="52"/>
        <v>4</v>
      </c>
      <c r="C423" s="223" t="s">
        <v>137</v>
      </c>
      <c r="D423" s="153" t="s">
        <v>138</v>
      </c>
      <c r="E423" s="111">
        <v>23.5</v>
      </c>
      <c r="F423" s="366">
        <f t="shared" si="51"/>
        <v>23.759999999999998</v>
      </c>
      <c r="G423" s="266">
        <v>26.4</v>
      </c>
      <c r="H423" s="304">
        <f>E420*1.3</f>
        <v>29.25</v>
      </c>
      <c r="I423" s="503">
        <v>1.2482</v>
      </c>
      <c r="J423" s="306"/>
    </row>
    <row r="424" spans="1:18" s="378" customFormat="1" ht="12" customHeight="1">
      <c r="A424" s="499"/>
      <c r="B424" s="387">
        <f t="shared" si="52"/>
        <v>5</v>
      </c>
      <c r="C424" s="368" t="s">
        <v>224</v>
      </c>
      <c r="D424" s="388" t="s">
        <v>935</v>
      </c>
      <c r="E424" s="389"/>
      <c r="F424" s="370">
        <f t="shared" si="51"/>
        <v>25.695</v>
      </c>
      <c r="G424" s="371">
        <v>28.55</v>
      </c>
      <c r="H424" s="91"/>
      <c r="I424" s="501"/>
      <c r="J424" s="361"/>
    </row>
    <row r="425" spans="1:18" s="307" customFormat="1" ht="12" customHeight="1">
      <c r="A425" s="502"/>
      <c r="B425" s="273">
        <f t="shared" si="52"/>
        <v>6</v>
      </c>
      <c r="C425" s="223" t="s">
        <v>225</v>
      </c>
      <c r="D425" s="153" t="s">
        <v>936</v>
      </c>
      <c r="E425" s="111">
        <v>28</v>
      </c>
      <c r="F425" s="366">
        <f t="shared" si="51"/>
        <v>25.11</v>
      </c>
      <c r="G425" s="266">
        <v>27.9</v>
      </c>
      <c r="H425" s="304">
        <f>E425*1.3</f>
        <v>36.4</v>
      </c>
      <c r="I425" s="503">
        <v>1.55</v>
      </c>
      <c r="J425" s="306"/>
      <c r="M425" s="4"/>
      <c r="N425" s="4"/>
      <c r="O425" s="4"/>
      <c r="P425" s="4"/>
      <c r="Q425" s="4"/>
      <c r="R425" s="4"/>
    </row>
    <row r="426" spans="1:18" s="378" customFormat="1" ht="12" customHeight="1">
      <c r="A426" s="499"/>
      <c r="B426" s="273">
        <f t="shared" si="52"/>
        <v>7</v>
      </c>
      <c r="C426" s="223" t="s">
        <v>225</v>
      </c>
      <c r="D426" s="153" t="s">
        <v>937</v>
      </c>
      <c r="E426" s="111"/>
      <c r="F426" s="366">
        <f t="shared" si="51"/>
        <v>27.540000000000003</v>
      </c>
      <c r="G426" s="266">
        <v>30.6</v>
      </c>
      <c r="H426" s="91"/>
      <c r="I426" s="501"/>
      <c r="J426" s="361"/>
      <c r="M426" s="4"/>
      <c r="N426" s="4"/>
      <c r="O426" s="4"/>
      <c r="P426" s="4"/>
      <c r="Q426" s="4"/>
      <c r="R426" s="4"/>
    </row>
    <row r="427" spans="1:18" s="4" customFormat="1" ht="12" customHeight="1">
      <c r="A427" s="498"/>
      <c r="B427" s="387">
        <f t="shared" si="52"/>
        <v>8</v>
      </c>
      <c r="C427" s="368" t="s">
        <v>225</v>
      </c>
      <c r="D427" s="388" t="s">
        <v>136</v>
      </c>
      <c r="E427" s="389">
        <v>25</v>
      </c>
      <c r="F427" s="370">
        <f t="shared" si="51"/>
        <v>30.068999999999999</v>
      </c>
      <c r="G427" s="371">
        <v>33.409999999999997</v>
      </c>
      <c r="H427" s="91">
        <f>E422*1.3</f>
        <v>25.35</v>
      </c>
      <c r="I427" s="501">
        <v>1.2887999999999999</v>
      </c>
      <c r="J427" s="361"/>
    </row>
    <row r="428" spans="1:18" s="4" customFormat="1" ht="12" customHeight="1">
      <c r="A428" s="498"/>
      <c r="B428" s="387">
        <f t="shared" si="52"/>
        <v>9</v>
      </c>
      <c r="C428" s="368" t="s">
        <v>714</v>
      </c>
      <c r="D428" s="388" t="s">
        <v>139</v>
      </c>
      <c r="E428" s="389">
        <v>29.5</v>
      </c>
      <c r="F428" s="370">
        <f t="shared" si="51"/>
        <v>34.173000000000002</v>
      </c>
      <c r="G428" s="371">
        <v>37.97</v>
      </c>
      <c r="H428" s="91">
        <f>E421*1.3</f>
        <v>26.650000000000002</v>
      </c>
      <c r="I428" s="501">
        <v>1.3174000000000001</v>
      </c>
      <c r="J428" s="361"/>
    </row>
    <row r="429" spans="1:18" s="4" customFormat="1" ht="12" customHeight="1">
      <c r="A429" s="498"/>
      <c r="B429" s="273">
        <f t="shared" si="52"/>
        <v>10</v>
      </c>
      <c r="C429" s="223" t="s">
        <v>140</v>
      </c>
      <c r="D429" s="153" t="s">
        <v>712</v>
      </c>
      <c r="E429" s="111"/>
      <c r="F429" s="366">
        <f t="shared" si="51"/>
        <v>41.49</v>
      </c>
      <c r="G429" s="266">
        <v>46.1</v>
      </c>
      <c r="H429" s="91">
        <f>E427*1.3</f>
        <v>32.5</v>
      </c>
      <c r="I429" s="501">
        <v>1.5444</v>
      </c>
      <c r="J429" s="361"/>
    </row>
    <row r="430" spans="1:18" s="4" customFormat="1" ht="12" customHeight="1">
      <c r="A430" s="498"/>
      <c r="B430" s="273">
        <f t="shared" si="52"/>
        <v>11</v>
      </c>
      <c r="C430" s="223" t="s">
        <v>715</v>
      </c>
      <c r="D430" s="153" t="s">
        <v>713</v>
      </c>
      <c r="E430" s="111"/>
      <c r="F430" s="366">
        <f t="shared" si="51"/>
        <v>76.319999999999993</v>
      </c>
      <c r="G430" s="266">
        <v>84.8</v>
      </c>
      <c r="H430" s="91">
        <f>E423*1.3</f>
        <v>30.55</v>
      </c>
      <c r="I430" s="501">
        <v>1.4637</v>
      </c>
      <c r="J430" s="361"/>
    </row>
    <row r="431" spans="1:18" s="4" customFormat="1" ht="12" customHeight="1">
      <c r="A431" s="498"/>
      <c r="B431" s="273">
        <f t="shared" si="52"/>
        <v>12</v>
      </c>
      <c r="C431" s="223" t="s">
        <v>142</v>
      </c>
      <c r="D431" s="153" t="s">
        <v>141</v>
      </c>
      <c r="E431" s="111">
        <v>84</v>
      </c>
      <c r="F431" s="366">
        <f t="shared" si="51"/>
        <v>81.900000000000006</v>
      </c>
      <c r="G431" s="266">
        <v>91</v>
      </c>
      <c r="H431" s="91">
        <f>E428*1.3</f>
        <v>38.35</v>
      </c>
      <c r="I431" s="501">
        <v>1.75</v>
      </c>
      <c r="J431" s="361"/>
    </row>
    <row r="432" spans="1:18" s="4" customFormat="1" ht="12" customHeight="1">
      <c r="A432" s="498"/>
      <c r="B432" s="273">
        <f t="shared" si="52"/>
        <v>13</v>
      </c>
      <c r="C432" s="223" t="s">
        <v>144</v>
      </c>
      <c r="D432" s="153" t="s">
        <v>143</v>
      </c>
      <c r="E432" s="111">
        <v>133</v>
      </c>
      <c r="F432" s="366">
        <f t="shared" si="51"/>
        <v>134.28</v>
      </c>
      <c r="G432" s="266">
        <v>149.19999999999999</v>
      </c>
      <c r="H432" s="91"/>
      <c r="I432" s="501"/>
      <c r="J432" s="361"/>
      <c r="M432"/>
      <c r="N432"/>
      <c r="O432"/>
      <c r="P432"/>
      <c r="Q432"/>
      <c r="R432"/>
    </row>
    <row r="433" spans="1:18" s="4" customFormat="1" ht="12" customHeight="1" thickBot="1">
      <c r="A433" s="498"/>
      <c r="B433" s="273">
        <f t="shared" si="52"/>
        <v>14</v>
      </c>
      <c r="C433" s="504" t="s">
        <v>716</v>
      </c>
      <c r="D433" s="248" t="s">
        <v>717</v>
      </c>
      <c r="E433" s="443"/>
      <c r="F433" s="366">
        <f t="shared" si="51"/>
        <v>72.900000000000006</v>
      </c>
      <c r="G433" s="444">
        <v>81</v>
      </c>
      <c r="H433" s="91"/>
      <c r="I433" s="501"/>
      <c r="J433" s="361"/>
    </row>
    <row r="434" spans="1:18" ht="17.25" customHeight="1" thickBot="1">
      <c r="A434" s="263"/>
      <c r="B434" s="567" t="s">
        <v>1565</v>
      </c>
      <c r="C434" s="641"/>
      <c r="D434" s="641"/>
      <c r="E434" s="641"/>
      <c r="F434" s="641"/>
      <c r="G434" s="642"/>
      <c r="H434" s="71"/>
      <c r="I434" s="9"/>
      <c r="J434" s="10"/>
      <c r="M434" s="4"/>
      <c r="N434" s="4"/>
      <c r="O434" s="4"/>
      <c r="P434" s="4"/>
      <c r="Q434" s="4"/>
      <c r="R434" s="4"/>
    </row>
    <row r="435" spans="1:18" s="4" customFormat="1" ht="15" customHeight="1">
      <c r="A435" s="498"/>
      <c r="B435" s="309">
        <v>1</v>
      </c>
      <c r="C435" s="438" t="s">
        <v>1226</v>
      </c>
      <c r="D435" s="491" t="s">
        <v>1136</v>
      </c>
      <c r="E435" s="440">
        <v>1.1000000000000001</v>
      </c>
      <c r="F435" s="370">
        <f t="shared" ref="F435:F444" si="53">G435*(1-$F$6/100)</f>
        <v>1.53</v>
      </c>
      <c r="G435" s="398">
        <v>1.7</v>
      </c>
      <c r="H435" s="91"/>
      <c r="I435" s="11"/>
      <c r="J435" s="361"/>
    </row>
    <row r="436" spans="1:18" s="4" customFormat="1" ht="12" customHeight="1">
      <c r="A436" s="498"/>
      <c r="B436" s="273">
        <f>B435+1</f>
        <v>2</v>
      </c>
      <c r="C436" s="223" t="s">
        <v>1228</v>
      </c>
      <c r="D436" s="153" t="s">
        <v>1227</v>
      </c>
      <c r="E436" s="111">
        <v>2.15</v>
      </c>
      <c r="F436" s="366">
        <f t="shared" si="53"/>
        <v>2.25</v>
      </c>
      <c r="G436" s="266">
        <v>2.5</v>
      </c>
      <c r="H436" s="91">
        <f>E435*1.3</f>
        <v>1.4300000000000002</v>
      </c>
      <c r="I436" s="11">
        <v>6.5000000000000002E-2</v>
      </c>
      <c r="J436" s="361"/>
      <c r="M436"/>
      <c r="N436"/>
      <c r="O436"/>
      <c r="P436"/>
      <c r="Q436"/>
      <c r="R436"/>
    </row>
    <row r="437" spans="1:18" s="4" customFormat="1" ht="12" customHeight="1">
      <c r="A437" s="498"/>
      <c r="B437" s="422">
        <f t="shared" ref="B437:B444" si="54">B436+1</f>
        <v>3</v>
      </c>
      <c r="C437" s="368" t="s">
        <v>1230</v>
      </c>
      <c r="D437" s="388" t="s">
        <v>1229</v>
      </c>
      <c r="E437" s="389">
        <v>1.7</v>
      </c>
      <c r="F437" s="370">
        <f t="shared" si="53"/>
        <v>2.5379999999999998</v>
      </c>
      <c r="G437" s="371">
        <v>2.82</v>
      </c>
      <c r="H437" s="91"/>
      <c r="I437" s="11"/>
      <c r="J437" s="361"/>
      <c r="M437"/>
      <c r="N437"/>
      <c r="O437"/>
      <c r="P437"/>
      <c r="Q437"/>
      <c r="R437"/>
    </row>
    <row r="438" spans="1:18" ht="12" customHeight="1">
      <c r="A438" s="263"/>
      <c r="B438" s="273">
        <f t="shared" si="54"/>
        <v>4</v>
      </c>
      <c r="C438" s="210" t="s">
        <v>1232</v>
      </c>
      <c r="D438" s="148" t="s">
        <v>1231</v>
      </c>
      <c r="E438" s="103">
        <v>3.15</v>
      </c>
      <c r="F438" s="333">
        <f t="shared" si="53"/>
        <v>3.33</v>
      </c>
      <c r="G438" s="230">
        <v>3.7</v>
      </c>
      <c r="H438" s="71"/>
      <c r="I438" s="11"/>
      <c r="J438" s="10"/>
    </row>
    <row r="439" spans="1:18" ht="12" customHeight="1">
      <c r="A439" s="263"/>
      <c r="B439" s="273">
        <f t="shared" si="54"/>
        <v>5</v>
      </c>
      <c r="C439" s="210" t="s">
        <v>1281</v>
      </c>
      <c r="D439" s="148" t="s">
        <v>1233</v>
      </c>
      <c r="E439" s="103">
        <v>7.3</v>
      </c>
      <c r="F439" s="333">
        <f t="shared" si="53"/>
        <v>7.5554999999999994</v>
      </c>
      <c r="G439" s="230">
        <f>E439*1.15</f>
        <v>8.3949999999999996</v>
      </c>
      <c r="H439" s="71">
        <f>E437*1.3</f>
        <v>2.21</v>
      </c>
      <c r="I439" s="11">
        <v>0.09</v>
      </c>
      <c r="J439" s="10"/>
    </row>
    <row r="440" spans="1:18" ht="12" customHeight="1">
      <c r="A440" s="263"/>
      <c r="B440" s="273">
        <f t="shared" si="54"/>
        <v>6</v>
      </c>
      <c r="C440" s="210" t="s">
        <v>1283</v>
      </c>
      <c r="D440" s="148" t="s">
        <v>1282</v>
      </c>
      <c r="E440" s="103">
        <v>8.6</v>
      </c>
      <c r="F440" s="333">
        <f t="shared" si="53"/>
        <v>8.91</v>
      </c>
      <c r="G440" s="230">
        <v>9.9</v>
      </c>
      <c r="H440" s="71">
        <f>E439*1.3</f>
        <v>9.49</v>
      </c>
      <c r="I440" s="11">
        <v>0.51580000000000004</v>
      </c>
      <c r="J440" s="10"/>
    </row>
    <row r="441" spans="1:18" ht="12" customHeight="1">
      <c r="A441" s="263"/>
      <c r="B441" s="273">
        <f t="shared" si="54"/>
        <v>7</v>
      </c>
      <c r="C441" s="210" t="s">
        <v>1285</v>
      </c>
      <c r="D441" s="148" t="s">
        <v>1284</v>
      </c>
      <c r="E441" s="103">
        <v>10.199999999999999</v>
      </c>
      <c r="F441" s="333">
        <f t="shared" si="53"/>
        <v>10.620000000000001</v>
      </c>
      <c r="G441" s="230">
        <v>11.8</v>
      </c>
      <c r="H441" s="71">
        <f>E440*1.3</f>
        <v>11.18</v>
      </c>
      <c r="I441" s="11">
        <v>0.69040000000000001</v>
      </c>
      <c r="J441" s="10"/>
    </row>
    <row r="442" spans="1:18" ht="12" customHeight="1">
      <c r="A442" s="263"/>
      <c r="B442" s="273">
        <f t="shared" si="54"/>
        <v>8</v>
      </c>
      <c r="C442" s="210" t="s">
        <v>1287</v>
      </c>
      <c r="D442" s="148" t="s">
        <v>1286</v>
      </c>
      <c r="E442" s="103">
        <v>13.5</v>
      </c>
      <c r="F442" s="333">
        <f t="shared" si="53"/>
        <v>17.009999999999998</v>
      </c>
      <c r="G442" s="230">
        <v>18.899999999999999</v>
      </c>
      <c r="H442" s="71">
        <f>E441*1.3</f>
        <v>13.26</v>
      </c>
      <c r="I442" s="11">
        <v>0.82530000000000003</v>
      </c>
      <c r="J442" s="10"/>
    </row>
    <row r="443" spans="1:18" ht="12" customHeight="1">
      <c r="A443" s="263"/>
      <c r="B443" s="273">
        <f t="shared" si="54"/>
        <v>9</v>
      </c>
      <c r="C443" s="210" t="s">
        <v>229</v>
      </c>
      <c r="D443" s="148" t="s">
        <v>228</v>
      </c>
      <c r="E443" s="103" t="e">
        <f>J444*I444</f>
        <v>#REF!</v>
      </c>
      <c r="F443" s="333">
        <f t="shared" si="53"/>
        <v>18.090000000000003</v>
      </c>
      <c r="G443" s="230">
        <v>20.100000000000001</v>
      </c>
      <c r="H443" s="71">
        <f>E442*1.3</f>
        <v>17.55</v>
      </c>
      <c r="I443" s="11">
        <v>0.97</v>
      </c>
      <c r="J443" s="10"/>
    </row>
    <row r="444" spans="1:18" ht="12" customHeight="1" thickBot="1">
      <c r="A444" s="263"/>
      <c r="B444" s="273">
        <f t="shared" si="54"/>
        <v>10</v>
      </c>
      <c r="C444" s="210" t="s">
        <v>1289</v>
      </c>
      <c r="D444" s="148" t="s">
        <v>1288</v>
      </c>
      <c r="E444" s="104">
        <v>18.100000000000001</v>
      </c>
      <c r="F444" s="333">
        <f t="shared" si="53"/>
        <v>21.87</v>
      </c>
      <c r="G444" s="230">
        <v>24.3</v>
      </c>
      <c r="H444" s="71" t="e">
        <f>E443*1.3</f>
        <v>#REF!</v>
      </c>
      <c r="I444" s="11">
        <v>1.3014999999999999</v>
      </c>
      <c r="J444" s="12" t="e">
        <f>#REF!</f>
        <v>#REF!</v>
      </c>
    </row>
    <row r="445" spans="1:18" ht="17.25" customHeight="1" thickBot="1">
      <c r="A445" s="263"/>
      <c r="B445" s="567" t="s">
        <v>1524</v>
      </c>
      <c r="C445" s="568"/>
      <c r="D445" s="568"/>
      <c r="E445" s="568"/>
      <c r="F445" s="568"/>
      <c r="G445" s="569"/>
      <c r="H445" s="71" t="e">
        <f>#REF!*1.3</f>
        <v>#REF!</v>
      </c>
      <c r="I445" s="11"/>
      <c r="J445" s="10"/>
      <c r="M445" s="4"/>
      <c r="N445" s="4"/>
      <c r="O445" s="4"/>
      <c r="P445" s="4"/>
      <c r="Q445" s="4"/>
      <c r="R445" s="4"/>
    </row>
    <row r="446" spans="1:18" ht="15" customHeight="1">
      <c r="A446" s="263"/>
      <c r="B446" s="185">
        <v>1</v>
      </c>
      <c r="C446" s="218" t="s">
        <v>1133</v>
      </c>
      <c r="D446" s="197" t="s">
        <v>1132</v>
      </c>
      <c r="E446" s="109">
        <v>4.5</v>
      </c>
      <c r="F446" s="333">
        <f>G446*(1-$F$6/100)</f>
        <v>4.6800000000000006</v>
      </c>
      <c r="G446" s="236">
        <v>5.2</v>
      </c>
      <c r="H446" s="71"/>
      <c r="I446" s="11"/>
      <c r="J446" s="10"/>
    </row>
    <row r="447" spans="1:18" s="4" customFormat="1" ht="12" customHeight="1" thickBot="1">
      <c r="A447" s="498"/>
      <c r="B447" s="456">
        <f>B446+1</f>
        <v>2</v>
      </c>
      <c r="C447" s="475" t="s">
        <v>1133</v>
      </c>
      <c r="D447" s="505" t="s">
        <v>91</v>
      </c>
      <c r="E447" s="506"/>
      <c r="F447" s="370">
        <f>G447*(1-$F$6/100)</f>
        <v>9.8010000000000002</v>
      </c>
      <c r="G447" s="478">
        <v>10.89</v>
      </c>
      <c r="H447" s="91">
        <f>E446*1.3</f>
        <v>5.8500000000000005</v>
      </c>
      <c r="I447" s="11">
        <v>0.35</v>
      </c>
      <c r="J447" s="361"/>
      <c r="M447" s="118"/>
      <c r="N447" s="118"/>
      <c r="O447" s="118"/>
      <c r="P447" s="118"/>
      <c r="Q447" s="118"/>
      <c r="R447" s="118"/>
    </row>
    <row r="448" spans="1:18" ht="33.75" customHeight="1" thickBot="1">
      <c r="A448" s="263"/>
      <c r="B448" s="585"/>
      <c r="C448" s="586"/>
      <c r="D448" s="586"/>
      <c r="E448" s="586"/>
      <c r="F448" s="586"/>
      <c r="G448" s="587"/>
      <c r="H448" s="77"/>
      <c r="I448" s="11"/>
      <c r="J448" s="10"/>
      <c r="M448" s="59"/>
      <c r="N448" s="59"/>
      <c r="O448" s="59"/>
      <c r="P448" s="59"/>
      <c r="Q448" s="59"/>
      <c r="R448" s="59"/>
    </row>
    <row r="449" spans="1:18" s="118" customFormat="1" ht="17.25" customHeight="1" thickBot="1">
      <c r="A449" s="267"/>
      <c r="B449" s="567" t="s">
        <v>1525</v>
      </c>
      <c r="C449" s="568"/>
      <c r="D449" s="568"/>
      <c r="E449" s="568"/>
      <c r="F449" s="568"/>
      <c r="G449" s="569"/>
      <c r="H449" s="137"/>
      <c r="I449" s="138"/>
      <c r="J449" s="121"/>
      <c r="M449"/>
      <c r="N449"/>
      <c r="O449"/>
      <c r="P449"/>
      <c r="Q449"/>
      <c r="R449"/>
    </row>
    <row r="450" spans="1:18" s="59" customFormat="1" ht="15" customHeight="1">
      <c r="A450" s="268"/>
      <c r="B450" s="185">
        <v>1</v>
      </c>
      <c r="C450" s="218" t="s">
        <v>576</v>
      </c>
      <c r="D450" s="199" t="s">
        <v>575</v>
      </c>
      <c r="E450" s="200">
        <v>1.55</v>
      </c>
      <c r="F450" s="333">
        <f t="shared" ref="F450:F457" si="55">G450*(1-$F$6/100)</f>
        <v>1.71</v>
      </c>
      <c r="G450" s="236">
        <v>1.9</v>
      </c>
      <c r="H450" s="58"/>
      <c r="I450" s="58"/>
      <c r="J450" s="58"/>
      <c r="K450" s="58"/>
      <c r="L450" s="58"/>
      <c r="M450"/>
      <c r="N450"/>
      <c r="O450"/>
      <c r="P450"/>
      <c r="Q450"/>
      <c r="R450"/>
    </row>
    <row r="451" spans="1:18" ht="12" customHeight="1">
      <c r="A451" s="263"/>
      <c r="B451" s="171">
        <f>B450+1</f>
        <v>2</v>
      </c>
      <c r="C451" s="210" t="s">
        <v>577</v>
      </c>
      <c r="D451" s="150" t="s">
        <v>600</v>
      </c>
      <c r="E451" s="104">
        <v>2.1</v>
      </c>
      <c r="F451" s="333">
        <f t="shared" si="55"/>
        <v>2.16</v>
      </c>
      <c r="G451" s="230">
        <v>2.4</v>
      </c>
      <c r="H451" s="71">
        <f>E450*1.3</f>
        <v>2.0150000000000001</v>
      </c>
      <c r="I451" s="12">
        <v>0.1431</v>
      </c>
      <c r="J451" s="10"/>
    </row>
    <row r="452" spans="1:18" ht="12" customHeight="1">
      <c r="A452" s="263"/>
      <c r="B452" s="171">
        <f>B451+1</f>
        <v>3</v>
      </c>
      <c r="C452" s="210" t="s">
        <v>578</v>
      </c>
      <c r="D452" s="150" t="s">
        <v>579</v>
      </c>
      <c r="E452" s="103">
        <v>3.05</v>
      </c>
      <c r="F452" s="333">
        <f t="shared" si="55"/>
        <v>2.9699999999999998</v>
      </c>
      <c r="G452" s="230">
        <v>3.3</v>
      </c>
      <c r="H452" s="71"/>
      <c r="I452" s="12"/>
      <c r="J452" s="10"/>
      <c r="M452" s="4"/>
      <c r="N452" s="4"/>
      <c r="O452" s="4"/>
      <c r="P452" s="4"/>
      <c r="Q452" s="4"/>
      <c r="R452" s="4"/>
    </row>
    <row r="453" spans="1:18" ht="12" customHeight="1">
      <c r="A453" s="263"/>
      <c r="B453" s="171">
        <f>B452+1</f>
        <v>4</v>
      </c>
      <c r="C453" s="210" t="s">
        <v>580</v>
      </c>
      <c r="D453" s="150" t="s">
        <v>605</v>
      </c>
      <c r="E453" s="104">
        <v>2.9</v>
      </c>
      <c r="F453" s="333">
        <f t="shared" si="55"/>
        <v>3.15</v>
      </c>
      <c r="G453" s="230">
        <v>3.5</v>
      </c>
      <c r="H453" s="71">
        <f>E451*1.3</f>
        <v>2.7300000000000004</v>
      </c>
      <c r="I453" s="12">
        <v>0.17749999999999999</v>
      </c>
      <c r="J453" s="10"/>
      <c r="M453" s="54"/>
      <c r="N453" s="54"/>
      <c r="O453" s="54"/>
      <c r="P453" s="54"/>
      <c r="Q453" s="54"/>
      <c r="R453" s="54"/>
    </row>
    <row r="454" spans="1:18" s="4" customFormat="1" ht="12" customHeight="1">
      <c r="A454" s="498"/>
      <c r="B454" s="387">
        <v>5</v>
      </c>
      <c r="C454" s="368" t="s">
        <v>598</v>
      </c>
      <c r="D454" s="421" t="s">
        <v>599</v>
      </c>
      <c r="E454" s="389">
        <v>5.05</v>
      </c>
      <c r="F454" s="370">
        <f t="shared" si="55"/>
        <v>5.0130000000000008</v>
      </c>
      <c r="G454" s="371">
        <v>5.57</v>
      </c>
      <c r="H454" s="91">
        <f>E453*1.3</f>
        <v>3.77</v>
      </c>
      <c r="I454" s="373">
        <v>0.27929999999999999</v>
      </c>
      <c r="J454" s="361"/>
      <c r="M454" s="53"/>
      <c r="N454" s="53"/>
      <c r="O454" s="53"/>
      <c r="P454" s="53"/>
      <c r="Q454" s="53"/>
      <c r="R454" s="53"/>
    </row>
    <row r="455" spans="1:18" s="54" customFormat="1" ht="12" customHeight="1">
      <c r="A455" s="264"/>
      <c r="B455" s="171">
        <f>B454+1</f>
        <v>6</v>
      </c>
      <c r="C455" s="210" t="s">
        <v>601</v>
      </c>
      <c r="D455" s="150" t="s">
        <v>602</v>
      </c>
      <c r="E455" s="104">
        <v>7.05</v>
      </c>
      <c r="F455" s="333">
        <f t="shared" si="55"/>
        <v>6.84</v>
      </c>
      <c r="G455" s="230">
        <v>7.6</v>
      </c>
      <c r="H455" s="71">
        <f>E452*1.3</f>
        <v>3.9649999999999999</v>
      </c>
      <c r="I455" s="12"/>
      <c r="J455" s="10"/>
      <c r="M455"/>
      <c r="N455"/>
      <c r="O455"/>
      <c r="P455"/>
      <c r="Q455"/>
      <c r="R455"/>
    </row>
    <row r="456" spans="1:18" s="53" customFormat="1" ht="12" customHeight="1">
      <c r="A456" s="265"/>
      <c r="B456" s="171">
        <f>B455+1</f>
        <v>7</v>
      </c>
      <c r="C456" s="210" t="s">
        <v>1474</v>
      </c>
      <c r="F456" s="333">
        <f t="shared" si="55"/>
        <v>8.0640000000000018</v>
      </c>
      <c r="G456" s="98">
        <v>8.9600000000000009</v>
      </c>
      <c r="H456" s="86">
        <f>E454*1.3</f>
        <v>6.5650000000000004</v>
      </c>
      <c r="I456" s="51">
        <v>0.3952</v>
      </c>
      <c r="J456" s="52"/>
      <c r="M456"/>
      <c r="N456"/>
      <c r="O456"/>
      <c r="P456"/>
      <c r="Q456"/>
      <c r="R456"/>
    </row>
    <row r="457" spans="1:18" ht="12" customHeight="1" thickBot="1">
      <c r="A457" s="263"/>
      <c r="B457" s="171">
        <f>B456+1</f>
        <v>8</v>
      </c>
      <c r="C457" s="217" t="s">
        <v>603</v>
      </c>
      <c r="D457" s="260" t="s">
        <v>604</v>
      </c>
      <c r="E457" s="105">
        <v>10.1</v>
      </c>
      <c r="F457" s="333">
        <f t="shared" si="55"/>
        <v>9.7200000000000006</v>
      </c>
      <c r="G457" s="235">
        <v>10.8</v>
      </c>
      <c r="H457" s="71">
        <f>E455*1.3</f>
        <v>9.1650000000000009</v>
      </c>
      <c r="I457" s="12"/>
      <c r="J457" s="10"/>
    </row>
    <row r="458" spans="1:18" ht="17.25" customHeight="1" thickBot="1">
      <c r="A458" s="263"/>
      <c r="B458" s="567" t="s">
        <v>1526</v>
      </c>
      <c r="C458" s="568"/>
      <c r="D458" s="568"/>
      <c r="E458" s="568"/>
      <c r="F458" s="568"/>
      <c r="G458" s="569"/>
      <c r="H458" s="71">
        <f>E457*1.3</f>
        <v>13.13</v>
      </c>
      <c r="I458" s="12">
        <v>0.80790000000000006</v>
      </c>
      <c r="J458" s="10"/>
    </row>
    <row r="459" spans="1:18" ht="15" customHeight="1">
      <c r="A459" s="263"/>
      <c r="B459" s="185">
        <v>1</v>
      </c>
      <c r="C459" s="218" t="s">
        <v>590</v>
      </c>
      <c r="D459" s="147" t="s">
        <v>589</v>
      </c>
      <c r="E459" s="200">
        <v>1.7</v>
      </c>
      <c r="F459" s="333">
        <f t="shared" ref="F459:F466" si="56">G459*(1-$F$6/100)</f>
        <v>1.8900000000000001</v>
      </c>
      <c r="G459" s="236">
        <v>2.1</v>
      </c>
      <c r="H459" s="71"/>
      <c r="I459" s="12"/>
      <c r="J459" s="10"/>
    </row>
    <row r="460" spans="1:18" ht="12" customHeight="1">
      <c r="A460" s="263"/>
      <c r="B460" s="171">
        <f t="shared" ref="B460:B466" si="57">B459+1</f>
        <v>2</v>
      </c>
      <c r="C460" s="210" t="s">
        <v>588</v>
      </c>
      <c r="D460" s="150" t="s">
        <v>587</v>
      </c>
      <c r="E460" s="104">
        <v>3.05</v>
      </c>
      <c r="F460" s="333">
        <f t="shared" si="56"/>
        <v>3.69</v>
      </c>
      <c r="G460" s="230">
        <v>4.0999999999999996</v>
      </c>
      <c r="H460" s="71">
        <f t="shared" ref="H460:H467" si="58">E459*1.3</f>
        <v>2.21</v>
      </c>
      <c r="I460" s="12">
        <v>0.23650793650000002</v>
      </c>
      <c r="J460" s="10"/>
    </row>
    <row r="461" spans="1:18" ht="12" customHeight="1">
      <c r="A461" s="263"/>
      <c r="B461" s="171">
        <f t="shared" si="57"/>
        <v>3</v>
      </c>
      <c r="C461" s="210" t="s">
        <v>594</v>
      </c>
      <c r="D461" s="148" t="s">
        <v>591</v>
      </c>
      <c r="E461" s="104">
        <v>1.3</v>
      </c>
      <c r="F461" s="333">
        <f t="shared" si="56"/>
        <v>1.9800000000000002</v>
      </c>
      <c r="G461" s="230">
        <v>2.2000000000000002</v>
      </c>
      <c r="H461" s="71">
        <f t="shared" si="58"/>
        <v>3.9649999999999999</v>
      </c>
      <c r="I461" s="12">
        <v>0.236507</v>
      </c>
      <c r="J461" s="10"/>
      <c r="M461" s="4"/>
      <c r="N461" s="4"/>
      <c r="O461" s="4"/>
      <c r="P461" s="4"/>
      <c r="Q461" s="4"/>
      <c r="R461" s="4"/>
    </row>
    <row r="462" spans="1:18" ht="12" customHeight="1">
      <c r="A462" s="263"/>
      <c r="B462" s="171">
        <f t="shared" si="57"/>
        <v>4</v>
      </c>
      <c r="C462" s="210" t="s">
        <v>595</v>
      </c>
      <c r="D462" s="148" t="s">
        <v>592</v>
      </c>
      <c r="E462" s="104">
        <v>1.75</v>
      </c>
      <c r="F462" s="333">
        <f t="shared" si="56"/>
        <v>2.7</v>
      </c>
      <c r="G462" s="230">
        <v>3</v>
      </c>
      <c r="H462" s="71">
        <f t="shared" si="58"/>
        <v>1.6900000000000002</v>
      </c>
      <c r="I462" s="12">
        <v>0.12529999999999999</v>
      </c>
      <c r="J462" s="10"/>
      <c r="M462" s="307"/>
      <c r="N462" s="307"/>
      <c r="O462" s="307"/>
      <c r="P462" s="307"/>
      <c r="Q462" s="307"/>
      <c r="R462" s="307"/>
    </row>
    <row r="463" spans="1:18" s="4" customFormat="1" ht="12" customHeight="1">
      <c r="A463" s="498"/>
      <c r="B463" s="387">
        <f t="shared" si="57"/>
        <v>5</v>
      </c>
      <c r="C463" s="368" t="s">
        <v>596</v>
      </c>
      <c r="D463" s="388" t="s">
        <v>593</v>
      </c>
      <c r="E463" s="389">
        <v>2.6</v>
      </c>
      <c r="F463" s="370">
        <f t="shared" si="56"/>
        <v>4.32</v>
      </c>
      <c r="G463" s="371">
        <v>4.8</v>
      </c>
      <c r="H463" s="91">
        <f t="shared" si="58"/>
        <v>2.2749999999999999</v>
      </c>
      <c r="I463" s="373">
        <v>0.16820000000000002</v>
      </c>
      <c r="J463" s="361"/>
    </row>
    <row r="464" spans="1:18" s="307" customFormat="1" ht="12" customHeight="1">
      <c r="A464" s="502"/>
      <c r="B464" s="273">
        <f t="shared" si="57"/>
        <v>6</v>
      </c>
      <c r="C464" s="223" t="s">
        <v>582</v>
      </c>
      <c r="D464" s="308" t="s">
        <v>581</v>
      </c>
      <c r="E464" s="303">
        <v>1.4</v>
      </c>
      <c r="F464" s="366">
        <f t="shared" si="56"/>
        <v>2.0699999999999998</v>
      </c>
      <c r="G464" s="266">
        <v>2.2999999999999998</v>
      </c>
      <c r="H464" s="304">
        <f t="shared" si="58"/>
        <v>3.3800000000000003</v>
      </c>
      <c r="I464" s="305">
        <v>0.2571</v>
      </c>
      <c r="J464" s="306"/>
      <c r="M464" s="378"/>
      <c r="N464" s="378"/>
      <c r="O464" s="378"/>
      <c r="P464" s="378"/>
      <c r="Q464" s="378"/>
      <c r="R464" s="378"/>
    </row>
    <row r="465" spans="1:18" s="4" customFormat="1" ht="12" customHeight="1">
      <c r="A465" s="498"/>
      <c r="B465" s="273">
        <f t="shared" si="57"/>
        <v>7</v>
      </c>
      <c r="C465" s="223" t="s">
        <v>585</v>
      </c>
      <c r="D465" s="308" t="s">
        <v>583</v>
      </c>
      <c r="E465" s="111">
        <v>2</v>
      </c>
      <c r="F465" s="366">
        <f t="shared" si="56"/>
        <v>2.8800000000000003</v>
      </c>
      <c r="G465" s="266">
        <v>3.2</v>
      </c>
      <c r="H465" s="91">
        <f t="shared" si="58"/>
        <v>1.8199999999999998</v>
      </c>
      <c r="I465" s="373">
        <v>0.14120000000000002</v>
      </c>
      <c r="J465" s="361"/>
      <c r="M465" s="53"/>
      <c r="N465" s="53"/>
      <c r="O465" s="53"/>
      <c r="P465" s="53"/>
      <c r="Q465" s="53"/>
      <c r="R465" s="53"/>
    </row>
    <row r="466" spans="1:18" s="378" customFormat="1" ht="12" customHeight="1" thickBot="1">
      <c r="A466" s="499"/>
      <c r="B466" s="456">
        <f t="shared" si="57"/>
        <v>8</v>
      </c>
      <c r="C466" s="475" t="s">
        <v>586</v>
      </c>
      <c r="D466" s="507" t="s">
        <v>584</v>
      </c>
      <c r="E466" s="477">
        <v>3.1</v>
      </c>
      <c r="F466" s="370">
        <f t="shared" si="56"/>
        <v>4.9139999999999997</v>
      </c>
      <c r="G466" s="478">
        <v>5.46</v>
      </c>
      <c r="H466" s="91">
        <f t="shared" si="58"/>
        <v>2.6</v>
      </c>
      <c r="I466" s="373">
        <v>0.2079</v>
      </c>
      <c r="J466" s="361"/>
      <c r="M466" s="307"/>
      <c r="N466" s="307"/>
      <c r="O466" s="307"/>
      <c r="P466" s="307"/>
      <c r="Q466" s="307"/>
      <c r="R466" s="307"/>
    </row>
    <row r="467" spans="1:18" s="53" customFormat="1" ht="17.25" customHeight="1" thickBot="1">
      <c r="A467" s="265"/>
      <c r="B467" s="567" t="s">
        <v>1527</v>
      </c>
      <c r="C467" s="568"/>
      <c r="D467" s="568"/>
      <c r="E467" s="568"/>
      <c r="F467" s="568"/>
      <c r="G467" s="569"/>
      <c r="H467" s="86">
        <f t="shared" si="58"/>
        <v>4.03</v>
      </c>
      <c r="I467" s="51">
        <v>0.32690000000000002</v>
      </c>
      <c r="J467" s="52"/>
      <c r="M467"/>
      <c r="N467"/>
      <c r="O467"/>
      <c r="P467"/>
      <c r="Q467"/>
      <c r="R467"/>
    </row>
    <row r="468" spans="1:18" s="307" customFormat="1" ht="15" customHeight="1">
      <c r="A468" s="502"/>
      <c r="B468" s="437">
        <v>1</v>
      </c>
      <c r="C468" s="438" t="s">
        <v>677</v>
      </c>
      <c r="D468" s="439" t="s">
        <v>676</v>
      </c>
      <c r="E468" s="440">
        <v>2.85</v>
      </c>
      <c r="F468" s="370">
        <f t="shared" ref="F468:F475" si="59">G468*(1-$F$6/100)</f>
        <v>2.79</v>
      </c>
      <c r="G468" s="398">
        <v>3.1</v>
      </c>
      <c r="H468" s="304"/>
      <c r="I468" s="305"/>
      <c r="J468" s="306"/>
      <c r="M468"/>
      <c r="N468"/>
      <c r="O468"/>
      <c r="P468"/>
      <c r="Q468"/>
      <c r="R468"/>
    </row>
    <row r="469" spans="1:18" ht="12" customHeight="1">
      <c r="A469" s="263"/>
      <c r="B469" s="171">
        <f t="shared" ref="B469:B475" si="60">B468+1</f>
        <v>2</v>
      </c>
      <c r="C469" s="223" t="s">
        <v>679</v>
      </c>
      <c r="D469" s="149" t="s">
        <v>678</v>
      </c>
      <c r="E469" s="104">
        <v>3.35</v>
      </c>
      <c r="F469" s="333">
        <f t="shared" si="59"/>
        <v>3.24</v>
      </c>
      <c r="G469" s="230">
        <v>3.6</v>
      </c>
      <c r="H469" s="71">
        <f t="shared" ref="H469:H476" si="61">E468*1.3</f>
        <v>3.7050000000000001</v>
      </c>
      <c r="I469" s="11">
        <v>0.1741</v>
      </c>
      <c r="J469" s="10"/>
    </row>
    <row r="470" spans="1:18" ht="12" customHeight="1">
      <c r="A470" s="263"/>
      <c r="B470" s="171">
        <f t="shared" si="60"/>
        <v>3</v>
      </c>
      <c r="C470" s="223" t="s">
        <v>682</v>
      </c>
      <c r="D470" s="149" t="s">
        <v>681</v>
      </c>
      <c r="E470" s="103">
        <v>3.65</v>
      </c>
      <c r="F470" s="333">
        <f t="shared" si="59"/>
        <v>3.7777499999999997</v>
      </c>
      <c r="G470" s="230">
        <f>E470*1.15</f>
        <v>4.1974999999999998</v>
      </c>
      <c r="H470" s="71">
        <f t="shared" si="61"/>
        <v>4.3550000000000004</v>
      </c>
      <c r="I470" s="11">
        <v>8.6199999999999999E-2</v>
      </c>
      <c r="J470" s="10"/>
    </row>
    <row r="471" spans="1:18" ht="12" customHeight="1">
      <c r="A471" s="263"/>
      <c r="B471" s="171">
        <f t="shared" si="60"/>
        <v>4</v>
      </c>
      <c r="C471" s="223" t="s">
        <v>724</v>
      </c>
      <c r="D471" s="149" t="s">
        <v>722</v>
      </c>
      <c r="E471" s="103">
        <v>5.2</v>
      </c>
      <c r="F471" s="333">
        <f t="shared" si="59"/>
        <v>5.4</v>
      </c>
      <c r="G471" s="230">
        <v>6</v>
      </c>
      <c r="H471" s="71">
        <f t="shared" si="61"/>
        <v>4.7450000000000001</v>
      </c>
      <c r="I471" s="11">
        <v>0.2379</v>
      </c>
      <c r="J471" s="10"/>
    </row>
    <row r="472" spans="1:18" ht="12" customHeight="1">
      <c r="A472" s="263"/>
      <c r="B472" s="171">
        <f t="shared" si="60"/>
        <v>5</v>
      </c>
      <c r="C472" s="223" t="s">
        <v>725</v>
      </c>
      <c r="D472" s="149" t="s">
        <v>723</v>
      </c>
      <c r="E472" s="103">
        <v>6.95</v>
      </c>
      <c r="F472" s="333">
        <f t="shared" si="59"/>
        <v>6.75</v>
      </c>
      <c r="G472" s="230">
        <v>7.5</v>
      </c>
      <c r="H472" s="71">
        <f t="shared" si="61"/>
        <v>6.7600000000000007</v>
      </c>
      <c r="I472" s="11">
        <v>0.33492063491999996</v>
      </c>
      <c r="J472" s="10"/>
    </row>
    <row r="473" spans="1:18" ht="12" customHeight="1">
      <c r="A473" s="263"/>
      <c r="B473" s="171">
        <f t="shared" si="60"/>
        <v>6</v>
      </c>
      <c r="C473" s="223" t="s">
        <v>684</v>
      </c>
      <c r="D473" s="149" t="s">
        <v>680</v>
      </c>
      <c r="E473" s="104">
        <v>5.2</v>
      </c>
      <c r="F473" s="333">
        <f t="shared" si="59"/>
        <v>5.4</v>
      </c>
      <c r="G473" s="230">
        <v>6</v>
      </c>
      <c r="H473" s="71">
        <f t="shared" si="61"/>
        <v>9.0350000000000001</v>
      </c>
      <c r="I473" s="11">
        <v>0.46349206348999999</v>
      </c>
      <c r="J473" s="10"/>
    </row>
    <row r="474" spans="1:18" ht="12" customHeight="1">
      <c r="A474" s="263"/>
      <c r="B474" s="171">
        <f t="shared" si="60"/>
        <v>7</v>
      </c>
      <c r="C474" s="223" t="s">
        <v>1475</v>
      </c>
      <c r="D474" s="149" t="s">
        <v>683</v>
      </c>
      <c r="E474" s="103">
        <v>8.6999999999999993</v>
      </c>
      <c r="F474" s="333">
        <f t="shared" si="59"/>
        <v>8.4600000000000009</v>
      </c>
      <c r="G474" s="230">
        <v>9.4</v>
      </c>
      <c r="H474" s="71">
        <f t="shared" si="61"/>
        <v>6.7600000000000007</v>
      </c>
      <c r="I474" s="11">
        <v>0.29682539681999998</v>
      </c>
      <c r="J474" s="10"/>
    </row>
    <row r="475" spans="1:18" ht="12" customHeight="1" thickBot="1">
      <c r="A475" s="263"/>
      <c r="B475" s="205">
        <f t="shared" si="60"/>
        <v>8</v>
      </c>
      <c r="C475" s="217" t="s">
        <v>694</v>
      </c>
      <c r="D475" s="204" t="s">
        <v>695</v>
      </c>
      <c r="E475" s="105">
        <v>5.8</v>
      </c>
      <c r="F475" s="333">
        <f t="shared" si="59"/>
        <v>11.34</v>
      </c>
      <c r="G475" s="235">
        <v>12.6</v>
      </c>
      <c r="H475" s="71">
        <f t="shared" si="61"/>
        <v>11.309999999999999</v>
      </c>
      <c r="I475" s="11">
        <v>0.60952380951999996</v>
      </c>
      <c r="J475" s="10"/>
      <c r="M475" s="4"/>
      <c r="N475" s="4"/>
      <c r="O475" s="4"/>
      <c r="P475" s="4"/>
      <c r="Q475" s="4"/>
      <c r="R475" s="4"/>
    </row>
    <row r="476" spans="1:18" ht="17.25" customHeight="1" thickBot="1">
      <c r="A476" s="263"/>
      <c r="B476" s="567" t="s">
        <v>1528</v>
      </c>
      <c r="C476" s="568"/>
      <c r="D476" s="568"/>
      <c r="E476" s="568"/>
      <c r="F476" s="568"/>
      <c r="G476" s="569"/>
      <c r="H476" s="71">
        <f t="shared" si="61"/>
        <v>7.54</v>
      </c>
      <c r="I476" s="13"/>
      <c r="J476" s="10"/>
    </row>
    <row r="477" spans="1:18" s="4" customFormat="1" ht="12" customHeight="1">
      <c r="A477" s="498"/>
      <c r="B477" s="387">
        <v>1</v>
      </c>
      <c r="C477" s="368" t="s">
        <v>663</v>
      </c>
      <c r="D477" s="388" t="s">
        <v>231</v>
      </c>
      <c r="E477" s="389">
        <v>2.1</v>
      </c>
      <c r="F477" s="370">
        <f t="shared" ref="F477:F486" si="62">G477*(1-$F$6/100)</f>
        <v>2.25</v>
      </c>
      <c r="G477" s="371">
        <v>2.5</v>
      </c>
      <c r="H477" s="91"/>
      <c r="I477" s="360"/>
      <c r="J477" s="361"/>
      <c r="M477"/>
      <c r="N477"/>
      <c r="O477"/>
      <c r="P477"/>
      <c r="Q477"/>
      <c r="R477"/>
    </row>
    <row r="478" spans="1:18" ht="12" customHeight="1">
      <c r="A478" s="263"/>
      <c r="B478" s="171">
        <f>B477+1</f>
        <v>2</v>
      </c>
      <c r="C478" s="223" t="s">
        <v>665</v>
      </c>
      <c r="D478" s="148" t="s">
        <v>664</v>
      </c>
      <c r="E478" s="103">
        <v>2.25</v>
      </c>
      <c r="F478" s="333">
        <f t="shared" si="62"/>
        <v>2.3400000000000003</v>
      </c>
      <c r="G478" s="230">
        <v>2.6</v>
      </c>
      <c r="H478" s="71"/>
      <c r="I478" s="13"/>
      <c r="J478" s="10"/>
    </row>
    <row r="479" spans="1:18" ht="12" customHeight="1">
      <c r="A479" s="263"/>
      <c r="B479" s="171">
        <f t="shared" ref="B479:B486" si="63">B478+1</f>
        <v>3</v>
      </c>
      <c r="C479" s="223" t="s">
        <v>232</v>
      </c>
      <c r="D479" s="148" t="s">
        <v>233</v>
      </c>
      <c r="E479" s="103">
        <v>2.5499999999999998</v>
      </c>
      <c r="F479" s="333">
        <f t="shared" si="62"/>
        <v>2.4300000000000002</v>
      </c>
      <c r="G479" s="230">
        <v>2.7</v>
      </c>
      <c r="H479" s="71"/>
      <c r="I479" s="13"/>
      <c r="J479" s="10"/>
    </row>
    <row r="480" spans="1:18" ht="12" customHeight="1">
      <c r="A480" s="263"/>
      <c r="B480" s="171">
        <f t="shared" si="63"/>
        <v>4</v>
      </c>
      <c r="C480" s="223" t="s">
        <v>667</v>
      </c>
      <c r="D480" s="148" t="s">
        <v>666</v>
      </c>
      <c r="E480" s="103">
        <v>2.65</v>
      </c>
      <c r="F480" s="333">
        <f t="shared" si="62"/>
        <v>2.61</v>
      </c>
      <c r="G480" s="230">
        <v>2.9</v>
      </c>
      <c r="H480" s="71"/>
      <c r="I480" s="13"/>
      <c r="J480" s="10"/>
    </row>
    <row r="481" spans="1:18" ht="12" customHeight="1">
      <c r="A481" s="263"/>
      <c r="B481" s="171">
        <f t="shared" si="63"/>
        <v>5</v>
      </c>
      <c r="C481" s="223" t="s">
        <v>698</v>
      </c>
      <c r="D481" s="148" t="s">
        <v>670</v>
      </c>
      <c r="E481" s="103">
        <v>5.45</v>
      </c>
      <c r="F481" s="333">
        <f t="shared" si="62"/>
        <v>5.3100000000000005</v>
      </c>
      <c r="G481" s="230">
        <v>5.9</v>
      </c>
      <c r="H481" s="71"/>
      <c r="I481" s="13"/>
      <c r="J481" s="10"/>
    </row>
    <row r="482" spans="1:18" ht="12" customHeight="1">
      <c r="A482" s="263"/>
      <c r="B482" s="171">
        <f t="shared" si="63"/>
        <v>6</v>
      </c>
      <c r="C482" s="224" t="s">
        <v>92</v>
      </c>
      <c r="D482" s="152" t="s">
        <v>93</v>
      </c>
      <c r="E482" s="103"/>
      <c r="F482" s="333">
        <f t="shared" si="62"/>
        <v>2.4300000000000002</v>
      </c>
      <c r="G482" s="230">
        <v>2.7</v>
      </c>
      <c r="H482" s="71"/>
      <c r="I482" s="13"/>
      <c r="J482" s="10"/>
    </row>
    <row r="483" spans="1:18" ht="15" customHeight="1">
      <c r="A483" s="263"/>
      <c r="B483" s="171">
        <f t="shared" si="63"/>
        <v>7</v>
      </c>
      <c r="C483" s="211" t="s">
        <v>94</v>
      </c>
      <c r="D483" s="148" t="s">
        <v>95</v>
      </c>
      <c r="E483" s="103"/>
      <c r="F483" s="333">
        <f t="shared" si="62"/>
        <v>2.52</v>
      </c>
      <c r="G483" s="230">
        <v>2.8</v>
      </c>
      <c r="H483" s="71"/>
      <c r="I483" s="11"/>
      <c r="J483" s="10"/>
      <c r="M483" s="4"/>
      <c r="N483" s="4"/>
      <c r="O483" s="4"/>
      <c r="P483" s="4"/>
      <c r="Q483" s="4"/>
      <c r="R483" s="4"/>
    </row>
    <row r="484" spans="1:18" ht="12" customHeight="1">
      <c r="A484" s="263"/>
      <c r="B484" s="171">
        <f t="shared" si="63"/>
        <v>8</v>
      </c>
      <c r="C484" s="223" t="s">
        <v>697</v>
      </c>
      <c r="D484" s="148" t="s">
        <v>696</v>
      </c>
      <c r="E484" s="103"/>
      <c r="F484" s="333">
        <f t="shared" si="62"/>
        <v>5.22</v>
      </c>
      <c r="G484" s="230">
        <v>5.8</v>
      </c>
      <c r="H484" s="71">
        <f>E485*1.3</f>
        <v>9.0350000000000001</v>
      </c>
      <c r="I484" s="11">
        <v>0.28999999999999998</v>
      </c>
      <c r="J484" s="12" t="e">
        <f>#REF!</f>
        <v>#REF!</v>
      </c>
    </row>
    <row r="485" spans="1:18" s="4" customFormat="1" ht="12" customHeight="1">
      <c r="A485" s="498"/>
      <c r="B485" s="273">
        <f t="shared" si="63"/>
        <v>9</v>
      </c>
      <c r="C485" s="438" t="s">
        <v>669</v>
      </c>
      <c r="D485" s="491" t="s">
        <v>668</v>
      </c>
      <c r="E485" s="440">
        <v>6.95</v>
      </c>
      <c r="F485" s="370">
        <f t="shared" si="62"/>
        <v>6.75</v>
      </c>
      <c r="G485" s="398">
        <v>7.5</v>
      </c>
      <c r="H485" s="91"/>
      <c r="I485" s="11"/>
      <c r="J485" s="373"/>
      <c r="M485"/>
      <c r="N485"/>
      <c r="O485"/>
      <c r="P485"/>
      <c r="Q485"/>
      <c r="R485"/>
    </row>
    <row r="486" spans="1:18" ht="12" customHeight="1" thickBot="1">
      <c r="A486" s="263"/>
      <c r="B486" s="171">
        <f t="shared" si="63"/>
        <v>10</v>
      </c>
      <c r="C486" s="261" t="s">
        <v>1442</v>
      </c>
      <c r="D486" s="180"/>
      <c r="E486" s="105">
        <v>8</v>
      </c>
      <c r="F486" s="333">
        <f t="shared" si="62"/>
        <v>8.2799999999999994</v>
      </c>
      <c r="G486" s="235">
        <f>E486*1.15</f>
        <v>9.1999999999999993</v>
      </c>
      <c r="H486" s="71">
        <f>E478*1.3</f>
        <v>2.9250000000000003</v>
      </c>
      <c r="I486" s="11">
        <v>0.09</v>
      </c>
      <c r="J486" s="10"/>
    </row>
    <row r="487" spans="1:18" ht="17.25" customHeight="1" thickBot="1">
      <c r="A487" s="263"/>
      <c r="B487" s="567" t="s">
        <v>1529</v>
      </c>
      <c r="C487" s="568"/>
      <c r="D487" s="568"/>
      <c r="E487" s="568"/>
      <c r="F487" s="568"/>
      <c r="G487" s="569"/>
      <c r="H487" s="71">
        <f>E486*1.3</f>
        <v>10.4</v>
      </c>
      <c r="I487" s="11">
        <v>0.43</v>
      </c>
      <c r="J487" s="10"/>
    </row>
    <row r="488" spans="1:18" ht="12" customHeight="1">
      <c r="A488" s="263"/>
      <c r="B488" s="171">
        <v>1</v>
      </c>
      <c r="C488" s="223" t="s">
        <v>671</v>
      </c>
      <c r="D488" s="149" t="s">
        <v>234</v>
      </c>
      <c r="E488" s="104">
        <v>0.4</v>
      </c>
      <c r="F488" s="333">
        <f>G488*(1-$F$6/100)</f>
        <v>0.39600000000000002</v>
      </c>
      <c r="G488" s="230">
        <v>0.44</v>
      </c>
      <c r="H488" s="71"/>
      <c r="I488" s="11"/>
      <c r="J488" s="10"/>
      <c r="M488" s="4"/>
      <c r="N488" s="4"/>
      <c r="O488" s="4"/>
      <c r="P488" s="4"/>
      <c r="Q488" s="4"/>
      <c r="R488" s="4"/>
    </row>
    <row r="489" spans="1:18" ht="12" customHeight="1">
      <c r="A489" s="263"/>
      <c r="B489" s="171">
        <v>2</v>
      </c>
      <c r="C489" s="223" t="s">
        <v>672</v>
      </c>
      <c r="D489" s="149" t="s">
        <v>235</v>
      </c>
      <c r="E489" s="104">
        <v>0.6</v>
      </c>
      <c r="F489" s="333">
        <f>G489*(1-$F$6/100)</f>
        <v>0.59400000000000008</v>
      </c>
      <c r="G489" s="230">
        <v>0.66</v>
      </c>
      <c r="H489" s="71"/>
      <c r="I489" s="11"/>
      <c r="J489" s="10"/>
    </row>
    <row r="490" spans="1:18" s="4" customFormat="1" ht="12" customHeight="1">
      <c r="A490" s="498"/>
      <c r="B490" s="387">
        <f>B491+1</f>
        <v>5</v>
      </c>
      <c r="C490" s="368" t="s">
        <v>673</v>
      </c>
      <c r="D490" s="419" t="s">
        <v>236</v>
      </c>
      <c r="E490" s="389">
        <v>0.85</v>
      </c>
      <c r="F490" s="370">
        <f>G490*(1-$F$6/100)</f>
        <v>0.82800000000000007</v>
      </c>
      <c r="G490" s="371">
        <v>0.92</v>
      </c>
      <c r="H490" s="91"/>
      <c r="I490" s="11"/>
      <c r="J490" s="361"/>
      <c r="M490"/>
      <c r="N490"/>
      <c r="O490"/>
      <c r="P490"/>
      <c r="Q490"/>
      <c r="R490"/>
    </row>
    <row r="491" spans="1:18" ht="15" customHeight="1">
      <c r="A491" s="263"/>
      <c r="B491" s="171">
        <v>4</v>
      </c>
      <c r="C491" s="223" t="s">
        <v>674</v>
      </c>
      <c r="D491" s="149" t="s">
        <v>237</v>
      </c>
      <c r="E491" s="104">
        <v>1.4</v>
      </c>
      <c r="F491" s="333">
        <f>G491*(1-$F$6/100)</f>
        <v>1.3140000000000001</v>
      </c>
      <c r="G491" s="230">
        <v>1.46</v>
      </c>
      <c r="H491" s="71"/>
      <c r="I491" s="11"/>
      <c r="J491" s="10"/>
    </row>
    <row r="492" spans="1:18" ht="12" customHeight="1" thickBot="1">
      <c r="A492" s="263"/>
      <c r="B492" s="185">
        <v>5</v>
      </c>
      <c r="C492" s="253" t="s">
        <v>675</v>
      </c>
      <c r="D492" s="197" t="s">
        <v>238</v>
      </c>
      <c r="E492" s="200">
        <v>2.0499999999999998</v>
      </c>
      <c r="F492" s="333">
        <f>G492*(1-$F$6/100)</f>
        <v>2.0790000000000002</v>
      </c>
      <c r="G492" s="236">
        <v>2.31</v>
      </c>
      <c r="H492" s="71">
        <f>E492*1.3</f>
        <v>2.665</v>
      </c>
      <c r="I492" s="11">
        <v>0.12</v>
      </c>
      <c r="J492" s="10"/>
    </row>
    <row r="493" spans="1:18" ht="17.25" customHeight="1" thickBot="1">
      <c r="A493" s="263"/>
      <c r="B493" s="567" t="s">
        <v>1530</v>
      </c>
      <c r="C493" s="568"/>
      <c r="D493" s="568"/>
      <c r="E493" s="568"/>
      <c r="F493" s="568"/>
      <c r="G493" s="569"/>
      <c r="H493" s="71" t="e">
        <f>#REF!*1.3</f>
        <v>#REF!</v>
      </c>
      <c r="I493" s="11">
        <v>3.0158730149999997E-2</v>
      </c>
      <c r="J493" s="10"/>
      <c r="M493" s="4"/>
      <c r="N493" s="4"/>
      <c r="O493" s="4"/>
      <c r="P493" s="4"/>
      <c r="Q493" s="4"/>
      <c r="R493" s="4"/>
    </row>
    <row r="494" spans="1:18" ht="12" customHeight="1">
      <c r="A494" s="263"/>
      <c r="B494" s="171">
        <v>1</v>
      </c>
      <c r="C494" s="210" t="s">
        <v>703</v>
      </c>
      <c r="D494" s="149" t="s">
        <v>701</v>
      </c>
      <c r="E494" s="103">
        <v>0.76</v>
      </c>
      <c r="F494" s="333">
        <f>G494*(1-$F$6/100)</f>
        <v>0.76500000000000001</v>
      </c>
      <c r="G494" s="230">
        <v>0.85</v>
      </c>
      <c r="H494" s="71">
        <f>E495*1.3</f>
        <v>0.55900000000000005</v>
      </c>
      <c r="I494" s="13">
        <v>6.9000000000000006E-2</v>
      </c>
      <c r="J494" s="10"/>
    </row>
    <row r="495" spans="1:18" s="4" customFormat="1" ht="15" customHeight="1">
      <c r="A495" s="498"/>
      <c r="B495" s="437">
        <v>2</v>
      </c>
      <c r="C495" s="438" t="s">
        <v>700</v>
      </c>
      <c r="D495" s="439" t="s">
        <v>699</v>
      </c>
      <c r="E495" s="440">
        <v>0.43</v>
      </c>
      <c r="F495" s="370">
        <f>G495*(1-$F$6/100)</f>
        <v>0.9</v>
      </c>
      <c r="G495" s="398">
        <v>1</v>
      </c>
      <c r="H495" s="91"/>
      <c r="I495" s="11"/>
      <c r="J495" s="361"/>
      <c r="M495"/>
      <c r="N495"/>
      <c r="O495"/>
      <c r="P495"/>
      <c r="Q495"/>
      <c r="R495"/>
    </row>
    <row r="496" spans="1:18" ht="12" customHeight="1" thickBot="1">
      <c r="A496" s="263"/>
      <c r="B496" s="205">
        <f>B494+1</f>
        <v>2</v>
      </c>
      <c r="C496" s="217" t="s">
        <v>704</v>
      </c>
      <c r="D496" s="204" t="s">
        <v>702</v>
      </c>
      <c r="E496" s="105">
        <v>0.95</v>
      </c>
      <c r="F496" s="333">
        <f>G496*(1-$F$6/100)</f>
        <v>2.8800000000000003</v>
      </c>
      <c r="G496" s="235">
        <v>3.2</v>
      </c>
      <c r="H496" s="71">
        <f>E494*1.3</f>
        <v>0.9880000000000001</v>
      </c>
      <c r="I496" s="13">
        <v>0.12</v>
      </c>
      <c r="J496" s="10"/>
    </row>
    <row r="497" spans="1:18" ht="17.25" customHeight="1" thickBot="1">
      <c r="A497" s="263"/>
      <c r="B497" s="567" t="s">
        <v>1531</v>
      </c>
      <c r="C497" s="568"/>
      <c r="D497" s="568"/>
      <c r="E497" s="568"/>
      <c r="F497" s="568"/>
      <c r="G497" s="569"/>
      <c r="H497" s="71">
        <f>E496*1.3</f>
        <v>1.2349999999999999</v>
      </c>
      <c r="I497" s="13">
        <v>0.15</v>
      </c>
      <c r="J497" s="10"/>
      <c r="M497" s="54"/>
      <c r="N497" s="54"/>
      <c r="O497" s="54"/>
      <c r="P497" s="54"/>
      <c r="Q497" s="54"/>
      <c r="R497" s="54"/>
    </row>
    <row r="498" spans="1:18" ht="15" customHeight="1">
      <c r="A498" s="263"/>
      <c r="B498" s="185">
        <v>1</v>
      </c>
      <c r="C498" s="218" t="s">
        <v>706</v>
      </c>
      <c r="D498" s="197" t="s">
        <v>705</v>
      </c>
      <c r="E498" s="109">
        <v>5</v>
      </c>
      <c r="F498" s="333">
        <f t="shared" ref="F498:F508" si="64">G498*(1-$F$6/100)</f>
        <v>9.09</v>
      </c>
      <c r="G498" s="236">
        <v>10.1</v>
      </c>
      <c r="H498" s="71"/>
      <c r="I498" s="13"/>
      <c r="J498" s="10"/>
      <c r="M498" s="378"/>
      <c r="N498" s="378"/>
      <c r="O498" s="378"/>
      <c r="P498" s="378"/>
      <c r="Q498" s="378"/>
      <c r="R498" s="378"/>
    </row>
    <row r="499" spans="1:18" s="54" customFormat="1" ht="12" customHeight="1">
      <c r="A499" s="264"/>
      <c r="B499" s="171">
        <f t="shared" ref="B499:B508" si="65">B498+1</f>
        <v>2</v>
      </c>
      <c r="C499" s="210" t="s">
        <v>707</v>
      </c>
      <c r="D499" s="149" t="s">
        <v>708</v>
      </c>
      <c r="E499" s="103"/>
      <c r="F499" s="333">
        <f t="shared" si="64"/>
        <v>9.09</v>
      </c>
      <c r="G499" s="230">
        <v>10.1</v>
      </c>
      <c r="H499" s="71">
        <f>E498*1.3</f>
        <v>6.5</v>
      </c>
      <c r="I499" s="13">
        <v>0.6</v>
      </c>
      <c r="J499" s="10"/>
      <c r="M499" s="378"/>
      <c r="N499" s="378"/>
      <c r="O499" s="378"/>
      <c r="P499" s="378"/>
      <c r="Q499" s="378"/>
      <c r="R499" s="378"/>
    </row>
    <row r="500" spans="1:18" s="378" customFormat="1" ht="12" customHeight="1">
      <c r="A500" s="499"/>
      <c r="B500" s="387">
        <f t="shared" si="65"/>
        <v>3</v>
      </c>
      <c r="C500" s="368" t="s">
        <v>709</v>
      </c>
      <c r="D500" s="419" t="s">
        <v>710</v>
      </c>
      <c r="E500" s="389">
        <v>2.5</v>
      </c>
      <c r="F500" s="370">
        <f t="shared" si="64"/>
        <v>6.7050000000000001</v>
      </c>
      <c r="G500" s="371">
        <v>7.45</v>
      </c>
      <c r="H500" s="91"/>
      <c r="I500" s="360"/>
      <c r="J500" s="361"/>
      <c r="M500" s="53"/>
      <c r="N500" s="53"/>
      <c r="O500" s="53"/>
      <c r="P500" s="53"/>
      <c r="Q500" s="53"/>
      <c r="R500" s="53"/>
    </row>
    <row r="501" spans="1:18" s="378" customFormat="1" ht="12" customHeight="1">
      <c r="A501" s="499"/>
      <c r="B501" s="387">
        <f t="shared" si="65"/>
        <v>4</v>
      </c>
      <c r="C501" s="368" t="s">
        <v>910</v>
      </c>
      <c r="D501" s="419" t="s">
        <v>911</v>
      </c>
      <c r="E501" s="389">
        <v>21.6</v>
      </c>
      <c r="F501" s="370">
        <f t="shared" si="64"/>
        <v>51.722999999999999</v>
      </c>
      <c r="G501" s="371">
        <v>57.47</v>
      </c>
      <c r="H501" s="91">
        <f>E500*1.3</f>
        <v>3.25</v>
      </c>
      <c r="I501" s="360">
        <v>0.2586</v>
      </c>
      <c r="J501" s="361"/>
      <c r="M501" s="54"/>
      <c r="N501" s="54"/>
      <c r="O501" s="54"/>
      <c r="P501" s="54"/>
      <c r="Q501" s="54"/>
      <c r="R501" s="54"/>
    </row>
    <row r="502" spans="1:18" s="53" customFormat="1" ht="12" customHeight="1">
      <c r="A502" s="265"/>
      <c r="B502" s="171">
        <f t="shared" si="65"/>
        <v>5</v>
      </c>
      <c r="C502" s="210" t="s">
        <v>912</v>
      </c>
      <c r="D502" s="149" t="s">
        <v>913</v>
      </c>
      <c r="E502" s="103">
        <v>42.4</v>
      </c>
      <c r="F502" s="333">
        <f t="shared" si="64"/>
        <v>94.77</v>
      </c>
      <c r="G502" s="230">
        <v>105.3</v>
      </c>
      <c r="H502" s="86">
        <f>E501*1.3</f>
        <v>28.080000000000002</v>
      </c>
      <c r="I502" s="55">
        <v>2.3275000000000001</v>
      </c>
      <c r="J502" s="52"/>
      <c r="M502" s="54"/>
      <c r="N502" s="54"/>
      <c r="O502" s="54"/>
      <c r="P502" s="54"/>
      <c r="Q502" s="54"/>
      <c r="R502" s="54"/>
    </row>
    <row r="503" spans="1:18" s="54" customFormat="1" ht="12" customHeight="1">
      <c r="A503" s="264"/>
      <c r="B503" s="171">
        <f t="shared" si="65"/>
        <v>6</v>
      </c>
      <c r="C503" s="211" t="s">
        <v>102</v>
      </c>
      <c r="D503" s="112" t="s">
        <v>96</v>
      </c>
      <c r="E503" s="103"/>
      <c r="F503" s="333">
        <f t="shared" si="64"/>
        <v>25.92</v>
      </c>
      <c r="G503" s="230">
        <v>28.8</v>
      </c>
      <c r="H503" s="71"/>
      <c r="I503" s="13"/>
      <c r="J503" s="10"/>
    </row>
    <row r="504" spans="1:18" s="54" customFormat="1" ht="12" customHeight="1">
      <c r="A504" s="264"/>
      <c r="B504" s="171">
        <f t="shared" si="65"/>
        <v>7</v>
      </c>
      <c r="C504" s="211" t="s">
        <v>103</v>
      </c>
      <c r="D504" s="112" t="s">
        <v>97</v>
      </c>
      <c r="E504" s="103"/>
      <c r="F504" s="333">
        <f t="shared" si="64"/>
        <v>3.6</v>
      </c>
      <c r="G504" s="230">
        <v>4</v>
      </c>
      <c r="H504" s="71"/>
      <c r="I504" s="13"/>
      <c r="J504" s="10"/>
    </row>
    <row r="505" spans="1:18" s="54" customFormat="1" ht="12" customHeight="1">
      <c r="A505" s="264"/>
      <c r="B505" s="171">
        <f t="shared" si="65"/>
        <v>8</v>
      </c>
      <c r="C505" s="211" t="s">
        <v>104</v>
      </c>
      <c r="D505" s="112" t="s">
        <v>98</v>
      </c>
      <c r="E505" s="103"/>
      <c r="F505" s="333">
        <f t="shared" si="64"/>
        <v>18.63</v>
      </c>
      <c r="G505" s="230">
        <v>20.7</v>
      </c>
      <c r="H505" s="71"/>
      <c r="I505" s="13"/>
      <c r="J505" s="10"/>
      <c r="M505"/>
      <c r="N505"/>
      <c r="O505"/>
      <c r="P505"/>
      <c r="Q505"/>
      <c r="R505"/>
    </row>
    <row r="506" spans="1:18" s="54" customFormat="1" ht="12" customHeight="1">
      <c r="A506" s="264"/>
      <c r="B506" s="171">
        <f t="shared" si="65"/>
        <v>9</v>
      </c>
      <c r="C506" s="211" t="s">
        <v>105</v>
      </c>
      <c r="D506" s="112" t="s">
        <v>99</v>
      </c>
      <c r="E506" s="103"/>
      <c r="F506" s="333">
        <f t="shared" si="64"/>
        <v>18.809999999999999</v>
      </c>
      <c r="G506" s="230">
        <v>20.9</v>
      </c>
      <c r="H506" s="71"/>
      <c r="I506" s="13"/>
      <c r="J506" s="10"/>
      <c r="M506"/>
      <c r="N506"/>
      <c r="O506"/>
      <c r="P506"/>
      <c r="Q506"/>
      <c r="R506"/>
    </row>
    <row r="507" spans="1:18" ht="12" customHeight="1">
      <c r="A507" s="263"/>
      <c r="B507" s="171">
        <f t="shared" si="65"/>
        <v>10</v>
      </c>
      <c r="C507" s="211" t="s">
        <v>106</v>
      </c>
      <c r="D507" s="112" t="s">
        <v>100</v>
      </c>
      <c r="E507" s="103"/>
      <c r="F507" s="333">
        <f t="shared" si="64"/>
        <v>17.91</v>
      </c>
      <c r="G507" s="230">
        <v>19.899999999999999</v>
      </c>
      <c r="H507" s="71"/>
      <c r="I507" s="13"/>
      <c r="J507" s="10"/>
    </row>
    <row r="508" spans="1:18" ht="12" customHeight="1" thickBot="1">
      <c r="A508" s="263"/>
      <c r="B508" s="171">
        <f t="shared" si="65"/>
        <v>11</v>
      </c>
      <c r="C508" s="215" t="s">
        <v>107</v>
      </c>
      <c r="D508" s="198" t="s">
        <v>101</v>
      </c>
      <c r="E508" s="174"/>
      <c r="F508" s="333">
        <f t="shared" si="64"/>
        <v>117.72000000000001</v>
      </c>
      <c r="G508" s="232">
        <v>130.80000000000001</v>
      </c>
      <c r="H508" s="71"/>
      <c r="I508" s="13"/>
      <c r="J508" s="10"/>
      <c r="M508" s="118"/>
      <c r="N508" s="118"/>
      <c r="O508" s="118"/>
      <c r="P508" s="118"/>
      <c r="Q508" s="118"/>
      <c r="R508" s="118"/>
    </row>
    <row r="509" spans="1:18" ht="33.75" customHeight="1" thickBot="1">
      <c r="A509" s="269"/>
      <c r="B509" s="628"/>
      <c r="C509" s="629"/>
      <c r="D509" s="629"/>
      <c r="E509" s="629"/>
      <c r="F509" s="629"/>
      <c r="G509" s="630"/>
      <c r="H509" s="71"/>
      <c r="I509" s="13"/>
      <c r="J509" s="10"/>
    </row>
    <row r="510" spans="1:18" s="118" customFormat="1" ht="17.25" customHeight="1" thickBot="1">
      <c r="B510" s="567" t="s">
        <v>1160</v>
      </c>
      <c r="C510" s="568"/>
      <c r="D510" s="568"/>
      <c r="E510" s="568"/>
      <c r="F510" s="568"/>
      <c r="G510" s="569"/>
      <c r="H510" s="119"/>
      <c r="I510" s="122"/>
      <c r="J510" s="121"/>
      <c r="M510"/>
      <c r="N510"/>
      <c r="O510"/>
      <c r="P510"/>
      <c r="Q510"/>
      <c r="R510"/>
    </row>
    <row r="511" spans="1:18" ht="17.25" customHeight="1" thickBot="1">
      <c r="B511" s="579" t="s">
        <v>1464</v>
      </c>
      <c r="C511" s="580"/>
      <c r="D511" s="580"/>
      <c r="E511" s="580"/>
      <c r="F511" s="580"/>
      <c r="G511" s="581"/>
      <c r="H511" s="71"/>
      <c r="I511" s="13"/>
      <c r="J511" s="10"/>
      <c r="M511" s="4"/>
      <c r="N511" s="4"/>
      <c r="O511" s="4"/>
      <c r="P511" s="4"/>
      <c r="Q511" s="4"/>
      <c r="R511" s="4"/>
    </row>
    <row r="512" spans="1:18" ht="15" customHeight="1">
      <c r="B512" s="185">
        <v>1</v>
      </c>
      <c r="C512" s="563" t="s">
        <v>1161</v>
      </c>
      <c r="D512" s="197" t="s">
        <v>1162</v>
      </c>
      <c r="E512" s="109"/>
      <c r="F512" s="333">
        <f>G512*(1-$F$6/100)</f>
        <v>1363.5</v>
      </c>
      <c r="G512" s="236">
        <v>1515</v>
      </c>
      <c r="H512" s="71"/>
      <c r="I512" s="13"/>
      <c r="J512" s="10"/>
      <c r="M512" s="53"/>
      <c r="N512" s="53"/>
      <c r="O512" s="53"/>
      <c r="P512" s="53"/>
      <c r="Q512" s="53"/>
      <c r="R512" s="53"/>
    </row>
    <row r="513" spans="1:255" s="4" customFormat="1" ht="12" customHeight="1">
      <c r="B513" s="387">
        <f>B512+1</f>
        <v>2</v>
      </c>
      <c r="C513" s="565" t="s">
        <v>1163</v>
      </c>
      <c r="D513" s="419" t="s">
        <v>1164</v>
      </c>
      <c r="E513" s="389"/>
      <c r="F513" s="370">
        <f>G513*(1-$F$6/100)</f>
        <v>467.1</v>
      </c>
      <c r="G513" s="371">
        <v>519</v>
      </c>
      <c r="H513" s="91"/>
      <c r="I513" s="360"/>
      <c r="J513" s="361"/>
      <c r="M513"/>
      <c r="N513"/>
      <c r="O513"/>
      <c r="P513"/>
      <c r="Q513"/>
      <c r="R513"/>
    </row>
    <row r="514" spans="1:255" s="53" customFormat="1" ht="12" customHeight="1" thickBot="1">
      <c r="B514" s="205">
        <f>B513+1</f>
        <v>3</v>
      </c>
      <c r="C514" s="564" t="s">
        <v>1165</v>
      </c>
      <c r="D514" s="204" t="s">
        <v>1166</v>
      </c>
      <c r="E514" s="105"/>
      <c r="F514" s="333">
        <f>G514*(1-$F$6/100)</f>
        <v>450.90000000000003</v>
      </c>
      <c r="G514" s="235">
        <v>501</v>
      </c>
      <c r="H514" s="86"/>
      <c r="I514" s="55"/>
      <c r="J514" s="52"/>
      <c r="M514" s="89"/>
      <c r="N514" s="69"/>
      <c r="O514" s="69"/>
      <c r="P514" s="69"/>
      <c r="Q514" s="69"/>
      <c r="R514" s="69"/>
    </row>
    <row r="515" spans="1:255" ht="17.25" customHeight="1" thickBot="1">
      <c r="B515" s="582" t="s">
        <v>1209</v>
      </c>
      <c r="C515" s="583"/>
      <c r="D515" s="583"/>
      <c r="E515" s="583"/>
      <c r="F515" s="583"/>
      <c r="G515" s="584"/>
      <c r="H515" s="71"/>
      <c r="I515" s="13"/>
      <c r="J515" s="10"/>
      <c r="M515" s="514"/>
      <c r="N515" s="514"/>
      <c r="O515" s="514"/>
      <c r="P515" s="514"/>
      <c r="Q515" s="514"/>
      <c r="R515" s="514"/>
    </row>
    <row r="516" spans="1:255" ht="17.25" customHeight="1" thickBot="1">
      <c r="A516" s="83"/>
      <c r="B516" s="579" t="s">
        <v>1210</v>
      </c>
      <c r="C516" s="580"/>
      <c r="D516" s="580"/>
      <c r="E516" s="580"/>
      <c r="F516" s="580"/>
      <c r="G516" s="581"/>
      <c r="H516" s="89"/>
      <c r="I516" s="69"/>
      <c r="J516" s="69"/>
      <c r="K516" s="69"/>
      <c r="L516" s="83"/>
      <c r="M516" s="70"/>
      <c r="N516" s="70"/>
      <c r="O516" s="70"/>
      <c r="P516" s="70"/>
      <c r="Q516" s="70"/>
      <c r="R516" s="70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  <c r="AS516" s="69"/>
      <c r="AT516" s="69"/>
      <c r="AU516" s="69"/>
      <c r="AV516" s="69"/>
      <c r="AW516" s="69"/>
      <c r="AX516" s="69"/>
      <c r="AY516" s="69"/>
      <c r="AZ516" s="69"/>
      <c r="BA516" s="69"/>
      <c r="BB516" s="69"/>
      <c r="BC516" s="69"/>
      <c r="BD516" s="69"/>
      <c r="BE516" s="69"/>
      <c r="BF516" s="69"/>
      <c r="BG516" s="69"/>
      <c r="BH516" s="69"/>
      <c r="BI516" s="69"/>
      <c r="BJ516" s="69"/>
      <c r="BK516" s="69"/>
      <c r="BL516" s="69"/>
      <c r="BM516" s="69"/>
      <c r="BN516" s="69"/>
      <c r="BO516" s="69"/>
      <c r="BP516" s="69"/>
      <c r="BQ516" s="69"/>
      <c r="BR516" s="69"/>
      <c r="BS516" s="69"/>
      <c r="BT516" s="69"/>
      <c r="BU516" s="69"/>
      <c r="BV516" s="69"/>
      <c r="BW516" s="69"/>
      <c r="BX516" s="69"/>
      <c r="BY516" s="69"/>
      <c r="BZ516" s="69"/>
      <c r="CA516" s="69"/>
      <c r="CB516" s="69"/>
      <c r="CC516" s="69"/>
      <c r="CD516" s="69"/>
      <c r="CE516" s="69"/>
      <c r="CF516" s="69"/>
      <c r="CG516" s="69"/>
      <c r="CH516" s="69"/>
      <c r="CI516" s="69"/>
      <c r="CJ516" s="69"/>
      <c r="CK516" s="69"/>
      <c r="CL516" s="69"/>
      <c r="CM516" s="69"/>
      <c r="CN516" s="69"/>
      <c r="CO516" s="69"/>
      <c r="CP516" s="69"/>
      <c r="CQ516" s="69"/>
      <c r="CR516" s="69"/>
      <c r="CS516" s="69"/>
      <c r="CT516" s="69"/>
      <c r="CU516" s="69"/>
      <c r="CV516" s="69"/>
      <c r="CW516" s="69"/>
      <c r="CX516" s="69"/>
      <c r="CY516" s="69"/>
      <c r="CZ516" s="69"/>
      <c r="DA516" s="69"/>
      <c r="DB516" s="69"/>
      <c r="DC516" s="69"/>
      <c r="DD516" s="69"/>
      <c r="DE516" s="69"/>
      <c r="DF516" s="69"/>
      <c r="DG516" s="69"/>
      <c r="DH516" s="69"/>
      <c r="DI516" s="69"/>
      <c r="DJ516" s="69"/>
      <c r="DK516" s="69"/>
      <c r="DL516" s="69"/>
      <c r="DM516" s="69"/>
      <c r="DN516" s="69"/>
      <c r="DO516" s="69"/>
      <c r="DP516" s="69"/>
      <c r="DQ516" s="69"/>
      <c r="DR516" s="69"/>
      <c r="DS516" s="69"/>
      <c r="DT516" s="69"/>
      <c r="DU516" s="69"/>
      <c r="DV516" s="69"/>
      <c r="DW516" s="69"/>
      <c r="DX516" s="69"/>
      <c r="DY516" s="69"/>
      <c r="DZ516" s="69"/>
      <c r="EA516" s="69"/>
      <c r="EB516" s="69"/>
      <c r="EC516" s="69"/>
      <c r="ED516" s="69"/>
      <c r="EE516" s="69"/>
      <c r="EF516" s="69"/>
      <c r="EG516" s="69"/>
      <c r="EH516" s="69"/>
      <c r="EI516" s="69"/>
      <c r="EJ516" s="69"/>
      <c r="EK516" s="69"/>
      <c r="EL516" s="69"/>
      <c r="EM516" s="69"/>
      <c r="EN516" s="69"/>
      <c r="EO516" s="69"/>
      <c r="EP516" s="69"/>
      <c r="EQ516" s="69"/>
      <c r="ER516" s="69"/>
      <c r="ES516" s="69"/>
      <c r="ET516" s="69"/>
      <c r="EU516" s="69"/>
      <c r="EV516" s="69"/>
      <c r="EW516" s="69"/>
      <c r="EX516" s="69"/>
      <c r="EY516" s="69"/>
      <c r="EZ516" s="69"/>
      <c r="FA516" s="69"/>
      <c r="FB516" s="69"/>
      <c r="FC516" s="69"/>
      <c r="FD516" s="69"/>
      <c r="FE516" s="69"/>
      <c r="FF516" s="69"/>
      <c r="FG516" s="69"/>
      <c r="FH516" s="69"/>
      <c r="FI516" s="69"/>
      <c r="FJ516" s="69"/>
      <c r="FK516" s="69"/>
      <c r="FL516" s="69"/>
      <c r="FM516" s="69"/>
      <c r="FN516" s="69"/>
      <c r="FO516" s="69"/>
      <c r="FP516" s="69"/>
      <c r="FQ516" s="69"/>
      <c r="FR516" s="69"/>
      <c r="FS516" s="69"/>
      <c r="FT516" s="69"/>
      <c r="FU516" s="69"/>
      <c r="FV516" s="69"/>
      <c r="FW516" s="69"/>
      <c r="FX516" s="69"/>
      <c r="FY516" s="69"/>
      <c r="FZ516" s="69"/>
      <c r="GA516" s="69"/>
      <c r="GB516" s="69"/>
      <c r="GC516" s="69"/>
      <c r="GD516" s="69"/>
      <c r="GE516" s="69"/>
      <c r="GF516" s="69"/>
      <c r="GG516" s="69"/>
      <c r="GH516" s="69"/>
      <c r="GI516" s="69"/>
      <c r="GJ516" s="69"/>
      <c r="GK516" s="69"/>
      <c r="GL516" s="69"/>
      <c r="GM516" s="69"/>
      <c r="GN516" s="69"/>
      <c r="GO516" s="69"/>
      <c r="GP516" s="69"/>
      <c r="GQ516" s="69"/>
      <c r="GR516" s="69"/>
      <c r="GS516" s="69"/>
      <c r="GT516" s="69"/>
      <c r="GU516" s="69"/>
      <c r="GV516" s="69"/>
      <c r="GW516" s="69"/>
      <c r="GX516" s="69"/>
      <c r="GY516" s="69"/>
      <c r="GZ516" s="69"/>
      <c r="HA516" s="69"/>
      <c r="HB516" s="69"/>
      <c r="HC516" s="69"/>
      <c r="HD516" s="69"/>
      <c r="HE516" s="69"/>
      <c r="HF516" s="69"/>
      <c r="HG516" s="69"/>
      <c r="HH516" s="69"/>
      <c r="HI516" s="69"/>
      <c r="HJ516" s="69"/>
      <c r="HK516" s="69"/>
      <c r="HL516" s="69"/>
      <c r="HM516" s="69"/>
      <c r="HN516" s="69"/>
      <c r="HO516" s="69"/>
      <c r="HP516" s="69"/>
      <c r="HQ516" s="69"/>
      <c r="HR516" s="69"/>
      <c r="HS516" s="69"/>
      <c r="HT516" s="69"/>
      <c r="HU516" s="69"/>
      <c r="HV516" s="69"/>
      <c r="HW516" s="69"/>
      <c r="HX516" s="69"/>
      <c r="HY516" s="69"/>
      <c r="HZ516" s="69"/>
      <c r="IA516" s="69"/>
      <c r="IB516" s="69"/>
      <c r="IC516" s="69"/>
      <c r="ID516" s="69"/>
      <c r="IE516" s="69"/>
      <c r="IF516" s="69"/>
      <c r="IG516" s="69"/>
      <c r="IH516" s="69"/>
      <c r="II516" s="69"/>
      <c r="IJ516" s="69"/>
      <c r="IK516" s="69"/>
      <c r="IL516" s="69"/>
      <c r="IM516" s="69"/>
      <c r="IN516" s="69"/>
      <c r="IO516" s="69"/>
      <c r="IP516" s="69"/>
      <c r="IQ516" s="69"/>
      <c r="IR516" s="69"/>
      <c r="IS516" s="69"/>
      <c r="IT516" s="69"/>
      <c r="IU516" s="69"/>
    </row>
    <row r="517" spans="1:255" s="4" customFormat="1" ht="15" customHeight="1" thickBot="1">
      <c r="A517" s="508"/>
      <c r="B517" s="479"/>
      <c r="C517" s="480" t="s">
        <v>868</v>
      </c>
      <c r="D517" s="509" t="s">
        <v>1211</v>
      </c>
      <c r="E517" s="510"/>
      <c r="F517" s="370">
        <f>G517*(1-$F$6/100)</f>
        <v>22.5</v>
      </c>
      <c r="G517" s="511" t="s">
        <v>108</v>
      </c>
      <c r="H517" s="512"/>
      <c r="I517" s="513"/>
      <c r="J517" s="513"/>
      <c r="K517" s="513"/>
      <c r="L517" s="508"/>
      <c r="M517" s="514"/>
      <c r="N517" s="514"/>
      <c r="O517" s="514"/>
      <c r="P517" s="514"/>
      <c r="Q517" s="514"/>
      <c r="R517" s="514"/>
      <c r="S517" s="514"/>
      <c r="T517" s="514"/>
      <c r="U517" s="514"/>
      <c r="V517" s="514"/>
      <c r="W517" s="514"/>
      <c r="X517" s="514"/>
      <c r="Y517" s="514"/>
      <c r="Z517" s="514"/>
      <c r="AA517" s="514"/>
      <c r="AB517" s="514"/>
      <c r="AC517" s="514"/>
      <c r="AD517" s="514"/>
      <c r="AE517" s="514"/>
      <c r="AF517" s="514"/>
      <c r="AG517" s="514"/>
      <c r="AH517" s="514"/>
      <c r="AI517" s="514"/>
      <c r="AJ517" s="514"/>
      <c r="AK517" s="514"/>
      <c r="AL517" s="514"/>
      <c r="AM517" s="514"/>
      <c r="AN517" s="514"/>
      <c r="AO517" s="514"/>
      <c r="AP517" s="514"/>
      <c r="AQ517" s="514"/>
      <c r="AR517" s="514"/>
      <c r="AS517" s="514"/>
      <c r="AT517" s="514"/>
      <c r="AU517" s="514"/>
      <c r="AV517" s="514"/>
      <c r="AW517" s="514"/>
      <c r="AX517" s="514"/>
      <c r="AY517" s="514"/>
      <c r="AZ517" s="514"/>
      <c r="BA517" s="514"/>
      <c r="BB517" s="514"/>
      <c r="BC517" s="514"/>
      <c r="BD517" s="514"/>
      <c r="BE517" s="514"/>
      <c r="BF517" s="514"/>
      <c r="BG517" s="514"/>
      <c r="BH517" s="514"/>
      <c r="BI517" s="514"/>
      <c r="BJ517" s="514"/>
      <c r="BK517" s="514"/>
      <c r="BL517" s="514"/>
      <c r="BM517" s="514"/>
      <c r="BN517" s="514"/>
      <c r="BO517" s="514"/>
      <c r="BP517" s="514"/>
      <c r="BQ517" s="514"/>
      <c r="BR517" s="514"/>
      <c r="BS517" s="514"/>
      <c r="BT517" s="514"/>
      <c r="BU517" s="514"/>
      <c r="BV517" s="514"/>
      <c r="BW517" s="514"/>
      <c r="BX517" s="514"/>
      <c r="BY517" s="514"/>
      <c r="BZ517" s="514"/>
      <c r="CA517" s="514"/>
      <c r="CB517" s="514"/>
      <c r="CC517" s="514"/>
      <c r="CD517" s="514"/>
      <c r="CE517" s="514"/>
      <c r="CF517" s="514"/>
      <c r="CG517" s="514"/>
      <c r="CH517" s="514"/>
      <c r="CI517" s="514"/>
      <c r="CJ517" s="514"/>
      <c r="CK517" s="514"/>
      <c r="CL517" s="514"/>
      <c r="CM517" s="514"/>
      <c r="CN517" s="514"/>
      <c r="CO517" s="514"/>
      <c r="CP517" s="514"/>
      <c r="CQ517" s="514"/>
      <c r="CR517" s="514"/>
      <c r="CS517" s="514"/>
      <c r="CT517" s="514"/>
      <c r="CU517" s="514"/>
      <c r="CV517" s="514"/>
      <c r="CW517" s="514"/>
      <c r="CX517" s="514"/>
      <c r="CY517" s="514"/>
      <c r="CZ517" s="514"/>
      <c r="DA517" s="514"/>
      <c r="DB517" s="514"/>
      <c r="DC517" s="514"/>
      <c r="DD517" s="514"/>
      <c r="DE517" s="514"/>
      <c r="DF517" s="514"/>
      <c r="DG517" s="514"/>
      <c r="DH517" s="514"/>
      <c r="DI517" s="514"/>
      <c r="DJ517" s="514"/>
      <c r="DK517" s="514"/>
      <c r="DL517" s="514"/>
      <c r="DM517" s="514"/>
      <c r="DN517" s="514"/>
      <c r="DO517" s="514"/>
      <c r="DP517" s="514"/>
      <c r="DQ517" s="514"/>
      <c r="DR517" s="514"/>
      <c r="DS517" s="514"/>
      <c r="DT517" s="514"/>
      <c r="DU517" s="514"/>
      <c r="DV517" s="514"/>
      <c r="DW517" s="514"/>
      <c r="DX517" s="514"/>
      <c r="DY517" s="514"/>
      <c r="DZ517" s="514"/>
      <c r="EA517" s="514"/>
      <c r="EB517" s="514"/>
      <c r="EC517" s="514"/>
      <c r="ED517" s="514"/>
      <c r="EE517" s="514"/>
      <c r="EF517" s="514"/>
      <c r="EG517" s="514"/>
      <c r="EH517" s="514"/>
      <c r="EI517" s="514"/>
      <c r="EJ517" s="514"/>
      <c r="EK517" s="514"/>
      <c r="EL517" s="514"/>
      <c r="EM517" s="514"/>
      <c r="EN517" s="514"/>
      <c r="EO517" s="514"/>
      <c r="EP517" s="514"/>
      <c r="EQ517" s="514"/>
      <c r="ER517" s="514"/>
      <c r="ES517" s="514"/>
      <c r="ET517" s="514"/>
      <c r="EU517" s="514"/>
      <c r="EV517" s="514"/>
      <c r="EW517" s="514"/>
      <c r="EX517" s="514"/>
      <c r="EY517" s="514"/>
      <c r="EZ517" s="514"/>
      <c r="FA517" s="514"/>
      <c r="FB517" s="514"/>
      <c r="FC517" s="514"/>
      <c r="FD517" s="514"/>
      <c r="FE517" s="514"/>
      <c r="FF517" s="514"/>
      <c r="FG517" s="514"/>
      <c r="FH517" s="514"/>
      <c r="FI517" s="514"/>
      <c r="FJ517" s="514"/>
      <c r="FK517" s="514"/>
      <c r="FL517" s="514"/>
      <c r="FM517" s="514"/>
      <c r="FN517" s="514"/>
      <c r="FO517" s="514"/>
      <c r="FP517" s="514"/>
      <c r="FQ517" s="514"/>
      <c r="FR517" s="514"/>
      <c r="FS517" s="514"/>
      <c r="FT517" s="514"/>
      <c r="FU517" s="514"/>
      <c r="FV517" s="514"/>
      <c r="FW517" s="514"/>
      <c r="FX517" s="514"/>
      <c r="FY517" s="514"/>
      <c r="FZ517" s="514"/>
      <c r="GA517" s="514"/>
      <c r="GB517" s="514"/>
      <c r="GC517" s="514"/>
      <c r="GD517" s="514"/>
      <c r="GE517" s="514"/>
      <c r="GF517" s="514"/>
      <c r="GG517" s="514"/>
      <c r="GH517" s="514"/>
      <c r="GI517" s="514"/>
      <c r="GJ517" s="514"/>
      <c r="GK517" s="514"/>
      <c r="GL517" s="514"/>
      <c r="GM517" s="514"/>
      <c r="GN517" s="514"/>
      <c r="GO517" s="514"/>
      <c r="GP517" s="514"/>
      <c r="GQ517" s="514"/>
      <c r="GR517" s="514"/>
      <c r="GS517" s="514"/>
      <c r="GT517" s="514"/>
      <c r="GU517" s="514"/>
      <c r="GV517" s="514"/>
      <c r="GW517" s="514"/>
      <c r="GX517" s="514"/>
      <c r="GY517" s="514"/>
      <c r="GZ517" s="514"/>
      <c r="HA517" s="514"/>
      <c r="HB517" s="514"/>
      <c r="HC517" s="514"/>
      <c r="HD517" s="514"/>
      <c r="HE517" s="514"/>
      <c r="HF517" s="514"/>
      <c r="HG517" s="514"/>
      <c r="HH517" s="514"/>
      <c r="HI517" s="514"/>
      <c r="HJ517" s="514"/>
      <c r="HK517" s="514"/>
      <c r="HL517" s="514"/>
      <c r="HM517" s="514"/>
      <c r="HN517" s="514"/>
      <c r="HO517" s="514"/>
      <c r="HP517" s="514"/>
      <c r="HQ517" s="514"/>
      <c r="HR517" s="514"/>
      <c r="HS517" s="514"/>
      <c r="HT517" s="514"/>
      <c r="HU517" s="514"/>
      <c r="HV517" s="514"/>
      <c r="HW517" s="514"/>
      <c r="HX517" s="514"/>
      <c r="HY517" s="514"/>
      <c r="HZ517" s="514"/>
      <c r="IA517" s="514"/>
      <c r="IB517" s="514"/>
      <c r="IC517" s="514"/>
      <c r="ID517" s="514"/>
      <c r="IE517" s="514"/>
      <c r="IF517" s="514"/>
      <c r="IG517" s="514"/>
      <c r="IH517" s="514"/>
      <c r="II517" s="514"/>
      <c r="IJ517" s="514"/>
      <c r="IK517" s="514"/>
      <c r="IL517" s="514"/>
      <c r="IM517" s="514"/>
      <c r="IN517" s="514"/>
      <c r="IO517" s="514"/>
      <c r="IP517" s="514"/>
      <c r="IQ517" s="514"/>
      <c r="IR517" s="514"/>
      <c r="IS517" s="514"/>
      <c r="IT517" s="514"/>
      <c r="IU517" s="514"/>
    </row>
    <row r="518" spans="1:255" ht="17.25" customHeight="1" thickBot="1">
      <c r="A518" s="275"/>
      <c r="B518" s="579" t="s">
        <v>1213</v>
      </c>
      <c r="C518" s="580"/>
      <c r="D518" s="580"/>
      <c r="E518" s="580"/>
      <c r="F518" s="580"/>
      <c r="G518" s="581"/>
      <c r="H518" s="89"/>
      <c r="I518" s="69"/>
      <c r="J518" s="69"/>
      <c r="K518" s="69"/>
      <c r="L518" s="83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70"/>
      <c r="BK518" s="70"/>
      <c r="BL518" s="70"/>
      <c r="BM518" s="70"/>
      <c r="BN518" s="70"/>
      <c r="BO518" s="70"/>
      <c r="BP518" s="70"/>
      <c r="BQ518" s="70"/>
      <c r="BR518" s="70"/>
      <c r="BS518" s="70"/>
      <c r="BT518" s="70"/>
      <c r="BU518" s="70"/>
      <c r="BV518" s="70"/>
      <c r="BW518" s="70"/>
      <c r="BX518" s="70"/>
      <c r="BY518" s="70"/>
      <c r="BZ518" s="70"/>
      <c r="CA518" s="70"/>
      <c r="CB518" s="70"/>
      <c r="CC518" s="70"/>
      <c r="CD518" s="70"/>
      <c r="CE518" s="70"/>
      <c r="CF518" s="70"/>
      <c r="CG518" s="70"/>
      <c r="CH518" s="70"/>
      <c r="CI518" s="70"/>
      <c r="CJ518" s="70"/>
      <c r="CK518" s="70"/>
      <c r="CL518" s="70"/>
      <c r="CM518" s="70"/>
      <c r="CN518" s="70"/>
      <c r="CO518" s="70"/>
      <c r="CP518" s="70"/>
      <c r="CQ518" s="70"/>
      <c r="CR518" s="70"/>
      <c r="CS518" s="70"/>
      <c r="CT518" s="70"/>
      <c r="CU518" s="70"/>
      <c r="CV518" s="70"/>
      <c r="CW518" s="70"/>
      <c r="CX518" s="70"/>
      <c r="CY518" s="70"/>
      <c r="CZ518" s="70"/>
      <c r="DA518" s="70"/>
      <c r="DB518" s="70"/>
      <c r="DC518" s="70"/>
      <c r="DD518" s="70"/>
      <c r="DE518" s="70"/>
      <c r="DF518" s="70"/>
      <c r="DG518" s="70"/>
      <c r="DH518" s="70"/>
      <c r="DI518" s="70"/>
      <c r="DJ518" s="70"/>
      <c r="DK518" s="70"/>
      <c r="DL518" s="70"/>
      <c r="DM518" s="70"/>
      <c r="DN518" s="70"/>
      <c r="DO518" s="70"/>
      <c r="DP518" s="70"/>
      <c r="DQ518" s="70"/>
      <c r="DR518" s="70"/>
      <c r="DS518" s="70"/>
      <c r="DT518" s="70"/>
      <c r="DU518" s="70"/>
      <c r="DV518" s="70"/>
      <c r="DW518" s="70"/>
      <c r="DX518" s="70"/>
      <c r="DY518" s="70"/>
      <c r="DZ518" s="70"/>
      <c r="EA518" s="70"/>
      <c r="EB518" s="70"/>
      <c r="EC518" s="70"/>
      <c r="ED518" s="70"/>
      <c r="EE518" s="70"/>
      <c r="EF518" s="70"/>
      <c r="EG518" s="70"/>
      <c r="EH518" s="70"/>
      <c r="EI518" s="70"/>
      <c r="EJ518" s="70"/>
      <c r="EK518" s="70"/>
      <c r="EL518" s="70"/>
      <c r="EM518" s="70"/>
      <c r="EN518" s="70"/>
      <c r="EO518" s="70"/>
      <c r="EP518" s="70"/>
      <c r="EQ518" s="70"/>
      <c r="ER518" s="70"/>
      <c r="ES518" s="70"/>
      <c r="ET518" s="70"/>
      <c r="EU518" s="70"/>
      <c r="EV518" s="70"/>
      <c r="EW518" s="70"/>
      <c r="EX518" s="70"/>
      <c r="EY518" s="70"/>
      <c r="EZ518" s="70"/>
      <c r="FA518" s="70"/>
      <c r="FB518" s="70"/>
      <c r="FC518" s="70"/>
      <c r="FD518" s="70"/>
      <c r="FE518" s="70"/>
      <c r="FF518" s="70"/>
      <c r="FG518" s="70"/>
      <c r="FH518" s="70"/>
      <c r="FI518" s="70"/>
      <c r="FJ518" s="70"/>
      <c r="FK518" s="70"/>
      <c r="FL518" s="70"/>
      <c r="FM518" s="70"/>
      <c r="FN518" s="70"/>
      <c r="FO518" s="70"/>
      <c r="FP518" s="70"/>
      <c r="FQ518" s="70"/>
      <c r="FR518" s="70"/>
      <c r="FS518" s="70"/>
      <c r="FT518" s="70"/>
      <c r="FU518" s="70"/>
      <c r="FV518" s="70"/>
      <c r="FW518" s="70"/>
      <c r="FX518" s="70"/>
      <c r="FY518" s="70"/>
      <c r="FZ518" s="70"/>
      <c r="GA518" s="70"/>
      <c r="GB518" s="70"/>
      <c r="GC518" s="70"/>
      <c r="GD518" s="70"/>
      <c r="GE518" s="70"/>
      <c r="GF518" s="70"/>
      <c r="GG518" s="70"/>
      <c r="GH518" s="70"/>
      <c r="GI518" s="70"/>
      <c r="GJ518" s="70"/>
      <c r="GK518" s="70"/>
      <c r="GL518" s="70"/>
      <c r="GM518" s="70"/>
      <c r="GN518" s="70"/>
      <c r="GO518" s="70"/>
      <c r="GP518" s="70"/>
      <c r="GQ518" s="70"/>
      <c r="GR518" s="70"/>
      <c r="GS518" s="70"/>
      <c r="GT518" s="70"/>
      <c r="GU518" s="70"/>
      <c r="GV518" s="70"/>
      <c r="GW518" s="70"/>
      <c r="GX518" s="70"/>
      <c r="GY518" s="70"/>
      <c r="GZ518" s="70"/>
      <c r="HA518" s="70"/>
      <c r="HB518" s="70"/>
      <c r="HC518" s="70"/>
      <c r="HD518" s="70"/>
      <c r="HE518" s="70"/>
      <c r="HF518" s="70"/>
      <c r="HG518" s="70"/>
      <c r="HH518" s="70"/>
      <c r="HI518" s="70"/>
      <c r="HJ518" s="70"/>
      <c r="HK518" s="70"/>
      <c r="HL518" s="70"/>
      <c r="HM518" s="70"/>
      <c r="HN518" s="70"/>
      <c r="HO518" s="70"/>
      <c r="HP518" s="70"/>
      <c r="HQ518" s="70"/>
      <c r="HR518" s="70"/>
      <c r="HS518" s="70"/>
      <c r="HT518" s="70"/>
      <c r="HU518" s="70"/>
      <c r="HV518" s="70"/>
      <c r="HW518" s="70"/>
      <c r="HX518" s="70"/>
      <c r="HY518" s="70"/>
      <c r="HZ518" s="70"/>
      <c r="IA518" s="70"/>
      <c r="IB518" s="70"/>
      <c r="IC518" s="70"/>
      <c r="ID518" s="70"/>
      <c r="IE518" s="70"/>
      <c r="IF518" s="70"/>
      <c r="IG518" s="70"/>
      <c r="IH518" s="70"/>
      <c r="II518" s="70"/>
      <c r="IJ518" s="70"/>
      <c r="IK518" s="70"/>
      <c r="IL518" s="70"/>
      <c r="IM518" s="70"/>
      <c r="IN518" s="70"/>
      <c r="IO518" s="70"/>
      <c r="IP518" s="70"/>
      <c r="IQ518" s="70"/>
      <c r="IR518" s="70"/>
      <c r="IS518" s="70"/>
      <c r="IT518" s="70"/>
      <c r="IU518" s="70"/>
    </row>
    <row r="519" spans="1:255" s="4" customFormat="1" ht="15" customHeight="1">
      <c r="A519" s="515"/>
      <c r="B519" s="437">
        <v>1</v>
      </c>
      <c r="C519" s="438" t="s">
        <v>1212</v>
      </c>
      <c r="D519" s="516" t="s">
        <v>1214</v>
      </c>
      <c r="E519" s="517"/>
      <c r="F519" s="370">
        <f>G519*(1-$F$6/100)</f>
        <v>23.94</v>
      </c>
      <c r="G519" s="518" t="s">
        <v>109</v>
      </c>
      <c r="H519" s="512"/>
      <c r="I519" s="513"/>
      <c r="J519" s="513"/>
      <c r="K519" s="513"/>
      <c r="L519" s="508"/>
      <c r="M519" s="70"/>
      <c r="N519" s="70"/>
      <c r="O519" s="70"/>
      <c r="P519" s="70"/>
      <c r="Q519" s="70"/>
      <c r="R519" s="70"/>
      <c r="S519" s="514"/>
      <c r="T519" s="514"/>
      <c r="U519" s="514"/>
      <c r="V519" s="514"/>
      <c r="W519" s="514"/>
      <c r="X519" s="514"/>
      <c r="Y519" s="514"/>
      <c r="Z519" s="514"/>
      <c r="AA519" s="514"/>
      <c r="AB519" s="514"/>
      <c r="AC519" s="514"/>
      <c r="AD519" s="514"/>
      <c r="AE519" s="514"/>
      <c r="AF519" s="514"/>
      <c r="AG519" s="514"/>
      <c r="AH519" s="514"/>
      <c r="AI519" s="514"/>
      <c r="AJ519" s="514"/>
      <c r="AK519" s="514"/>
      <c r="AL519" s="514"/>
      <c r="AM519" s="514"/>
      <c r="AN519" s="514"/>
      <c r="AO519" s="514"/>
      <c r="AP519" s="514"/>
      <c r="AQ519" s="514"/>
      <c r="AR519" s="514"/>
      <c r="AS519" s="514"/>
      <c r="AT519" s="514"/>
      <c r="AU519" s="514"/>
      <c r="AV519" s="514"/>
      <c r="AW519" s="514"/>
      <c r="AX519" s="514"/>
      <c r="AY519" s="514"/>
      <c r="AZ519" s="514"/>
      <c r="BA519" s="514"/>
      <c r="BB519" s="514"/>
      <c r="BC519" s="514"/>
      <c r="BD519" s="514"/>
      <c r="BE519" s="514"/>
      <c r="BF519" s="514"/>
      <c r="BG519" s="514"/>
      <c r="BH519" s="514"/>
      <c r="BI519" s="514"/>
      <c r="BJ519" s="514"/>
      <c r="BK519" s="514"/>
      <c r="BL519" s="514"/>
      <c r="BM519" s="514"/>
      <c r="BN519" s="514"/>
      <c r="BO519" s="514"/>
      <c r="BP519" s="514"/>
      <c r="BQ519" s="514"/>
      <c r="BR519" s="514"/>
      <c r="BS519" s="514"/>
      <c r="BT519" s="514"/>
      <c r="BU519" s="514"/>
      <c r="BV519" s="514"/>
      <c r="BW519" s="514"/>
      <c r="BX519" s="514"/>
      <c r="BY519" s="514"/>
      <c r="BZ519" s="514"/>
      <c r="CA519" s="514"/>
      <c r="CB519" s="514"/>
      <c r="CC519" s="514"/>
      <c r="CD519" s="514"/>
      <c r="CE519" s="514"/>
      <c r="CF519" s="514"/>
      <c r="CG519" s="514"/>
      <c r="CH519" s="514"/>
      <c r="CI519" s="514"/>
      <c r="CJ519" s="514"/>
      <c r="CK519" s="514"/>
      <c r="CL519" s="514"/>
      <c r="CM519" s="514"/>
      <c r="CN519" s="514"/>
      <c r="CO519" s="514"/>
      <c r="CP519" s="514"/>
      <c r="CQ519" s="514"/>
      <c r="CR519" s="514"/>
      <c r="CS519" s="514"/>
      <c r="CT519" s="514"/>
      <c r="CU519" s="514"/>
      <c r="CV519" s="514"/>
      <c r="CW519" s="514"/>
      <c r="CX519" s="514"/>
      <c r="CY519" s="514"/>
      <c r="CZ519" s="514"/>
      <c r="DA519" s="514"/>
      <c r="DB519" s="514"/>
      <c r="DC519" s="514"/>
      <c r="DD519" s="514"/>
      <c r="DE519" s="514"/>
      <c r="DF519" s="514"/>
      <c r="DG519" s="514"/>
      <c r="DH519" s="514"/>
      <c r="DI519" s="514"/>
      <c r="DJ519" s="514"/>
      <c r="DK519" s="514"/>
      <c r="DL519" s="514"/>
      <c r="DM519" s="514"/>
      <c r="DN519" s="514"/>
      <c r="DO519" s="514"/>
      <c r="DP519" s="514"/>
      <c r="DQ519" s="514"/>
      <c r="DR519" s="514"/>
      <c r="DS519" s="514"/>
      <c r="DT519" s="514"/>
      <c r="DU519" s="514"/>
      <c r="DV519" s="514"/>
      <c r="DW519" s="514"/>
      <c r="DX519" s="514"/>
      <c r="DY519" s="514"/>
      <c r="DZ519" s="514"/>
      <c r="EA519" s="514"/>
      <c r="EB519" s="514"/>
      <c r="EC519" s="514"/>
      <c r="ED519" s="514"/>
      <c r="EE519" s="514"/>
      <c r="EF519" s="514"/>
      <c r="EG519" s="514"/>
      <c r="EH519" s="514"/>
      <c r="EI519" s="514"/>
      <c r="EJ519" s="514"/>
      <c r="EK519" s="514"/>
      <c r="EL519" s="514"/>
      <c r="EM519" s="514"/>
      <c r="EN519" s="514"/>
      <c r="EO519" s="514"/>
      <c r="EP519" s="514"/>
      <c r="EQ519" s="514"/>
      <c r="ER519" s="514"/>
      <c r="ES519" s="514"/>
      <c r="ET519" s="514"/>
      <c r="EU519" s="514"/>
      <c r="EV519" s="514"/>
      <c r="EW519" s="514"/>
      <c r="EX519" s="514"/>
      <c r="EY519" s="514"/>
      <c r="EZ519" s="514"/>
      <c r="FA519" s="514"/>
      <c r="FB519" s="514"/>
      <c r="FC519" s="514"/>
      <c r="FD519" s="514"/>
      <c r="FE519" s="514"/>
      <c r="FF519" s="514"/>
      <c r="FG519" s="514"/>
      <c r="FH519" s="514"/>
      <c r="FI519" s="514"/>
      <c r="FJ519" s="514"/>
      <c r="FK519" s="514"/>
      <c r="FL519" s="514"/>
      <c r="FM519" s="514"/>
      <c r="FN519" s="514"/>
      <c r="FO519" s="514"/>
      <c r="FP519" s="514"/>
      <c r="FQ519" s="514"/>
      <c r="FR519" s="514"/>
      <c r="FS519" s="514"/>
      <c r="FT519" s="514"/>
      <c r="FU519" s="514"/>
      <c r="FV519" s="514"/>
      <c r="FW519" s="514"/>
      <c r="FX519" s="514"/>
      <c r="FY519" s="514"/>
      <c r="FZ519" s="514"/>
      <c r="GA519" s="514"/>
      <c r="GB519" s="514"/>
      <c r="GC519" s="514"/>
      <c r="GD519" s="514"/>
      <c r="GE519" s="514"/>
      <c r="GF519" s="514"/>
      <c r="GG519" s="514"/>
      <c r="GH519" s="514"/>
      <c r="GI519" s="514"/>
      <c r="GJ519" s="514"/>
      <c r="GK519" s="514"/>
      <c r="GL519" s="514"/>
      <c r="GM519" s="514"/>
      <c r="GN519" s="514"/>
      <c r="GO519" s="514"/>
      <c r="GP519" s="514"/>
      <c r="GQ519" s="514"/>
      <c r="GR519" s="514"/>
      <c r="GS519" s="514"/>
      <c r="GT519" s="514"/>
      <c r="GU519" s="514"/>
      <c r="GV519" s="514"/>
      <c r="GW519" s="514"/>
      <c r="GX519" s="514"/>
      <c r="GY519" s="514"/>
      <c r="GZ519" s="514"/>
      <c r="HA519" s="514"/>
      <c r="HB519" s="514"/>
      <c r="HC519" s="514"/>
      <c r="HD519" s="514"/>
      <c r="HE519" s="514"/>
      <c r="HF519" s="514"/>
      <c r="HG519" s="514"/>
      <c r="HH519" s="514"/>
      <c r="HI519" s="514"/>
      <c r="HJ519" s="514"/>
      <c r="HK519" s="514"/>
      <c r="HL519" s="514"/>
      <c r="HM519" s="514"/>
      <c r="HN519" s="514"/>
      <c r="HO519" s="514"/>
      <c r="HP519" s="514"/>
      <c r="HQ519" s="514"/>
      <c r="HR519" s="514"/>
      <c r="HS519" s="514"/>
      <c r="HT519" s="514"/>
      <c r="HU519" s="514"/>
      <c r="HV519" s="514"/>
      <c r="HW519" s="514"/>
      <c r="HX519" s="514"/>
      <c r="HY519" s="514"/>
      <c r="HZ519" s="514"/>
      <c r="IA519" s="514"/>
      <c r="IB519" s="514"/>
      <c r="IC519" s="514"/>
      <c r="ID519" s="514"/>
      <c r="IE519" s="514"/>
      <c r="IF519" s="514"/>
      <c r="IG519" s="514"/>
      <c r="IH519" s="514"/>
      <c r="II519" s="514"/>
      <c r="IJ519" s="514"/>
      <c r="IK519" s="514"/>
      <c r="IL519" s="514"/>
      <c r="IM519" s="514"/>
      <c r="IN519" s="514"/>
      <c r="IO519" s="514"/>
      <c r="IP519" s="514"/>
      <c r="IQ519" s="514"/>
      <c r="IR519" s="514"/>
      <c r="IS519" s="514"/>
      <c r="IT519" s="514"/>
      <c r="IU519" s="514"/>
    </row>
    <row r="520" spans="1:255" ht="15" customHeight="1">
      <c r="A520" s="276"/>
      <c r="B520" s="171">
        <v>2</v>
      </c>
      <c r="C520" s="216" t="s">
        <v>1476</v>
      </c>
      <c r="D520" s="271"/>
      <c r="E520" s="78"/>
      <c r="F520" s="333">
        <f>G520*(1-$F$6/100)</f>
        <v>27</v>
      </c>
      <c r="G520" s="300" t="s">
        <v>1368</v>
      </c>
      <c r="H520" s="89"/>
      <c r="I520" s="69"/>
      <c r="J520" s="69"/>
      <c r="K520" s="69"/>
      <c r="L520" s="83"/>
      <c r="M520" s="514"/>
      <c r="N520" s="514"/>
      <c r="O520" s="514"/>
      <c r="P520" s="514"/>
      <c r="Q520" s="514"/>
      <c r="R520" s="514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/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  <c r="BI520" s="70"/>
      <c r="BJ520" s="70"/>
      <c r="BK520" s="70"/>
      <c r="BL520" s="70"/>
      <c r="BM520" s="70"/>
      <c r="BN520" s="70"/>
      <c r="BO520" s="70"/>
      <c r="BP520" s="70"/>
      <c r="BQ520" s="70"/>
      <c r="BR520" s="70"/>
      <c r="BS520" s="70"/>
      <c r="BT520" s="70"/>
      <c r="BU520" s="70"/>
      <c r="BV520" s="70"/>
      <c r="BW520" s="70"/>
      <c r="BX520" s="70"/>
      <c r="BY520" s="70"/>
      <c r="BZ520" s="70"/>
      <c r="CA520" s="70"/>
      <c r="CB520" s="70"/>
      <c r="CC520" s="70"/>
      <c r="CD520" s="70"/>
      <c r="CE520" s="70"/>
      <c r="CF520" s="70"/>
      <c r="CG520" s="70"/>
      <c r="CH520" s="70"/>
      <c r="CI520" s="70"/>
      <c r="CJ520" s="70"/>
      <c r="CK520" s="70"/>
      <c r="CL520" s="70"/>
      <c r="CM520" s="70"/>
      <c r="CN520" s="70"/>
      <c r="CO520" s="70"/>
      <c r="CP520" s="70"/>
      <c r="CQ520" s="70"/>
      <c r="CR520" s="70"/>
      <c r="CS520" s="70"/>
      <c r="CT520" s="70"/>
      <c r="CU520" s="70"/>
      <c r="CV520" s="70"/>
      <c r="CW520" s="70"/>
      <c r="CX520" s="70"/>
      <c r="CY520" s="70"/>
      <c r="CZ520" s="70"/>
      <c r="DA520" s="70"/>
      <c r="DB520" s="70"/>
      <c r="DC520" s="70"/>
      <c r="DD520" s="70"/>
      <c r="DE520" s="70"/>
      <c r="DF520" s="70"/>
      <c r="DG520" s="70"/>
      <c r="DH520" s="70"/>
      <c r="DI520" s="70"/>
      <c r="DJ520" s="70"/>
      <c r="DK520" s="70"/>
      <c r="DL520" s="70"/>
      <c r="DM520" s="70"/>
      <c r="DN520" s="70"/>
      <c r="DO520" s="70"/>
      <c r="DP520" s="70"/>
      <c r="DQ520" s="70"/>
      <c r="DR520" s="70"/>
      <c r="DS520" s="70"/>
      <c r="DT520" s="70"/>
      <c r="DU520" s="70"/>
      <c r="DV520" s="70"/>
      <c r="DW520" s="70"/>
      <c r="DX520" s="70"/>
      <c r="DY520" s="70"/>
      <c r="DZ520" s="70"/>
      <c r="EA520" s="70"/>
      <c r="EB520" s="70"/>
      <c r="EC520" s="70"/>
      <c r="ED520" s="70"/>
      <c r="EE520" s="70"/>
      <c r="EF520" s="70"/>
      <c r="EG520" s="70"/>
      <c r="EH520" s="70"/>
      <c r="EI520" s="70"/>
      <c r="EJ520" s="70"/>
      <c r="EK520" s="70"/>
      <c r="EL520" s="70"/>
      <c r="EM520" s="70"/>
      <c r="EN520" s="70"/>
      <c r="EO520" s="70"/>
      <c r="EP520" s="70"/>
      <c r="EQ520" s="70"/>
      <c r="ER520" s="70"/>
      <c r="ES520" s="70"/>
      <c r="ET520" s="70"/>
      <c r="EU520" s="70"/>
      <c r="EV520" s="70"/>
      <c r="EW520" s="70"/>
      <c r="EX520" s="70"/>
      <c r="EY520" s="70"/>
      <c r="EZ520" s="70"/>
      <c r="FA520" s="70"/>
      <c r="FB520" s="70"/>
      <c r="FC520" s="70"/>
      <c r="FD520" s="70"/>
      <c r="FE520" s="70"/>
      <c r="FF520" s="70"/>
      <c r="FG520" s="70"/>
      <c r="FH520" s="70"/>
      <c r="FI520" s="70"/>
      <c r="FJ520" s="70"/>
      <c r="FK520" s="70"/>
      <c r="FL520" s="70"/>
      <c r="FM520" s="70"/>
      <c r="FN520" s="70"/>
      <c r="FO520" s="70"/>
      <c r="FP520" s="70"/>
      <c r="FQ520" s="70"/>
      <c r="FR520" s="70"/>
      <c r="FS520" s="70"/>
      <c r="FT520" s="70"/>
      <c r="FU520" s="70"/>
      <c r="FV520" s="70"/>
      <c r="FW520" s="70"/>
      <c r="FX520" s="70"/>
      <c r="FY520" s="70"/>
      <c r="FZ520" s="70"/>
      <c r="GA520" s="70"/>
      <c r="GB520" s="70"/>
      <c r="GC520" s="70"/>
      <c r="GD520" s="70"/>
      <c r="GE520" s="70"/>
      <c r="GF520" s="70"/>
      <c r="GG520" s="70"/>
      <c r="GH520" s="70"/>
      <c r="GI520" s="70"/>
      <c r="GJ520" s="70"/>
      <c r="GK520" s="70"/>
      <c r="GL520" s="70"/>
      <c r="GM520" s="70"/>
      <c r="GN520" s="70"/>
      <c r="GO520" s="70"/>
      <c r="GP520" s="70"/>
      <c r="GQ520" s="70"/>
      <c r="GR520" s="70"/>
      <c r="GS520" s="70"/>
      <c r="GT520" s="70"/>
      <c r="GU520" s="70"/>
      <c r="GV520" s="70"/>
      <c r="GW520" s="70"/>
      <c r="GX520" s="70"/>
      <c r="GY520" s="70"/>
      <c r="GZ520" s="70"/>
      <c r="HA520" s="70"/>
      <c r="HB520" s="70"/>
      <c r="HC520" s="70"/>
      <c r="HD520" s="70"/>
      <c r="HE520" s="70"/>
      <c r="HF520" s="70"/>
      <c r="HG520" s="70"/>
      <c r="HH520" s="70"/>
      <c r="HI520" s="70"/>
      <c r="HJ520" s="70"/>
      <c r="HK520" s="70"/>
      <c r="HL520" s="70"/>
      <c r="HM520" s="70"/>
      <c r="HN520" s="70"/>
      <c r="HO520" s="70"/>
      <c r="HP520" s="70"/>
      <c r="HQ520" s="70"/>
      <c r="HR520" s="70"/>
      <c r="HS520" s="70"/>
      <c r="HT520" s="70"/>
      <c r="HU520" s="70"/>
      <c r="HV520" s="70"/>
      <c r="HW520" s="70"/>
      <c r="HX520" s="70"/>
      <c r="HY520" s="70"/>
      <c r="HZ520" s="70"/>
      <c r="IA520" s="70"/>
      <c r="IB520" s="70"/>
      <c r="IC520" s="70"/>
      <c r="ID520" s="70"/>
      <c r="IE520" s="70"/>
      <c r="IF520" s="70"/>
      <c r="IG520" s="70"/>
      <c r="IH520" s="70"/>
      <c r="II520" s="70"/>
      <c r="IJ520" s="70"/>
      <c r="IK520" s="70"/>
      <c r="IL520" s="70"/>
      <c r="IM520" s="70"/>
      <c r="IN520" s="70"/>
      <c r="IO520" s="70"/>
      <c r="IP520" s="70"/>
      <c r="IQ520" s="70"/>
      <c r="IR520" s="70"/>
      <c r="IS520" s="70"/>
      <c r="IT520" s="70"/>
      <c r="IU520" s="70"/>
    </row>
    <row r="521" spans="1:255" ht="12" customHeight="1">
      <c r="A521" s="276"/>
      <c r="B521" s="171">
        <v>3</v>
      </c>
      <c r="C521" s="210" t="s">
        <v>1216</v>
      </c>
      <c r="D521" s="140" t="s">
        <v>1215</v>
      </c>
      <c r="E521" s="107"/>
      <c r="F521" s="333">
        <f>G521*(1-$F$6/100)</f>
        <v>44.28</v>
      </c>
      <c r="G521" s="274" t="s">
        <v>110</v>
      </c>
      <c r="H521" s="89"/>
      <c r="I521" s="69"/>
      <c r="J521" s="69"/>
      <c r="K521" s="69"/>
      <c r="L521" s="83"/>
      <c r="M521" s="73"/>
      <c r="N521" s="73"/>
      <c r="O521" s="73"/>
      <c r="P521" s="73"/>
      <c r="Q521" s="73"/>
      <c r="R521" s="73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70"/>
      <c r="BK521" s="70"/>
      <c r="BL521" s="70"/>
      <c r="BM521" s="70"/>
      <c r="BN521" s="70"/>
      <c r="BO521" s="70"/>
      <c r="BP521" s="70"/>
      <c r="BQ521" s="70"/>
      <c r="BR521" s="70"/>
      <c r="BS521" s="70"/>
      <c r="BT521" s="70"/>
      <c r="BU521" s="70"/>
      <c r="BV521" s="70"/>
      <c r="BW521" s="70"/>
      <c r="BX521" s="70"/>
      <c r="BY521" s="70"/>
      <c r="BZ521" s="70"/>
      <c r="CA521" s="70"/>
      <c r="CB521" s="70"/>
      <c r="CC521" s="70"/>
      <c r="CD521" s="70"/>
      <c r="CE521" s="70"/>
      <c r="CF521" s="70"/>
      <c r="CG521" s="70"/>
      <c r="CH521" s="70"/>
      <c r="CI521" s="70"/>
      <c r="CJ521" s="70"/>
      <c r="CK521" s="70"/>
      <c r="CL521" s="70"/>
      <c r="CM521" s="70"/>
      <c r="CN521" s="70"/>
      <c r="CO521" s="70"/>
      <c r="CP521" s="70"/>
      <c r="CQ521" s="70"/>
      <c r="CR521" s="70"/>
      <c r="CS521" s="70"/>
      <c r="CT521" s="70"/>
      <c r="CU521" s="70"/>
      <c r="CV521" s="70"/>
      <c r="CW521" s="70"/>
      <c r="CX521" s="70"/>
      <c r="CY521" s="70"/>
      <c r="CZ521" s="70"/>
      <c r="DA521" s="70"/>
      <c r="DB521" s="70"/>
      <c r="DC521" s="70"/>
      <c r="DD521" s="70"/>
      <c r="DE521" s="70"/>
      <c r="DF521" s="70"/>
      <c r="DG521" s="70"/>
      <c r="DH521" s="70"/>
      <c r="DI521" s="70"/>
      <c r="DJ521" s="70"/>
      <c r="DK521" s="70"/>
      <c r="DL521" s="70"/>
      <c r="DM521" s="70"/>
      <c r="DN521" s="70"/>
      <c r="DO521" s="70"/>
      <c r="DP521" s="70"/>
      <c r="DQ521" s="70"/>
      <c r="DR521" s="70"/>
      <c r="DS521" s="70"/>
      <c r="DT521" s="70"/>
      <c r="DU521" s="70"/>
      <c r="DV521" s="70"/>
      <c r="DW521" s="70"/>
      <c r="DX521" s="70"/>
      <c r="DY521" s="70"/>
      <c r="DZ521" s="70"/>
      <c r="EA521" s="70"/>
      <c r="EB521" s="70"/>
      <c r="EC521" s="70"/>
      <c r="ED521" s="70"/>
      <c r="EE521" s="70"/>
      <c r="EF521" s="70"/>
      <c r="EG521" s="70"/>
      <c r="EH521" s="70"/>
      <c r="EI521" s="70"/>
      <c r="EJ521" s="70"/>
      <c r="EK521" s="70"/>
      <c r="EL521" s="70"/>
      <c r="EM521" s="70"/>
      <c r="EN521" s="70"/>
      <c r="EO521" s="70"/>
      <c r="EP521" s="70"/>
      <c r="EQ521" s="70"/>
      <c r="ER521" s="70"/>
      <c r="ES521" s="70"/>
      <c r="ET521" s="70"/>
      <c r="EU521" s="70"/>
      <c r="EV521" s="70"/>
      <c r="EW521" s="70"/>
      <c r="EX521" s="70"/>
      <c r="EY521" s="70"/>
      <c r="EZ521" s="70"/>
      <c r="FA521" s="70"/>
      <c r="FB521" s="70"/>
      <c r="FC521" s="70"/>
      <c r="FD521" s="70"/>
      <c r="FE521" s="70"/>
      <c r="FF521" s="70"/>
      <c r="FG521" s="70"/>
      <c r="FH521" s="70"/>
      <c r="FI521" s="70"/>
      <c r="FJ521" s="70"/>
      <c r="FK521" s="70"/>
      <c r="FL521" s="70"/>
      <c r="FM521" s="70"/>
      <c r="FN521" s="70"/>
      <c r="FO521" s="70"/>
      <c r="FP521" s="70"/>
      <c r="FQ521" s="70"/>
      <c r="FR521" s="70"/>
      <c r="FS521" s="70"/>
      <c r="FT521" s="70"/>
      <c r="FU521" s="70"/>
      <c r="FV521" s="70"/>
      <c r="FW521" s="70"/>
      <c r="FX521" s="70"/>
      <c r="FY521" s="70"/>
      <c r="FZ521" s="70"/>
      <c r="GA521" s="70"/>
      <c r="GB521" s="70"/>
      <c r="GC521" s="70"/>
      <c r="GD521" s="70"/>
      <c r="GE521" s="70"/>
      <c r="GF521" s="70"/>
      <c r="GG521" s="70"/>
      <c r="GH521" s="70"/>
      <c r="GI521" s="70"/>
      <c r="GJ521" s="70"/>
      <c r="GK521" s="70"/>
      <c r="GL521" s="70"/>
      <c r="GM521" s="70"/>
      <c r="GN521" s="70"/>
      <c r="GO521" s="70"/>
      <c r="GP521" s="70"/>
      <c r="GQ521" s="70"/>
      <c r="GR521" s="70"/>
      <c r="GS521" s="70"/>
      <c r="GT521" s="70"/>
      <c r="GU521" s="70"/>
      <c r="GV521" s="70"/>
      <c r="GW521" s="70"/>
      <c r="GX521" s="70"/>
      <c r="GY521" s="70"/>
      <c r="GZ521" s="70"/>
      <c r="HA521" s="70"/>
      <c r="HB521" s="70"/>
      <c r="HC521" s="70"/>
      <c r="HD521" s="70"/>
      <c r="HE521" s="70"/>
      <c r="HF521" s="70"/>
      <c r="HG521" s="70"/>
      <c r="HH521" s="70"/>
      <c r="HI521" s="70"/>
      <c r="HJ521" s="70"/>
      <c r="HK521" s="70"/>
      <c r="HL521" s="70"/>
      <c r="HM521" s="70"/>
      <c r="HN521" s="70"/>
      <c r="HO521" s="70"/>
      <c r="HP521" s="70"/>
      <c r="HQ521" s="70"/>
      <c r="HR521" s="70"/>
      <c r="HS521" s="70"/>
      <c r="HT521" s="70"/>
      <c r="HU521" s="70"/>
      <c r="HV521" s="70"/>
      <c r="HW521" s="70"/>
      <c r="HX521" s="70"/>
      <c r="HY521" s="70"/>
      <c r="HZ521" s="70"/>
      <c r="IA521" s="70"/>
      <c r="IB521" s="70"/>
      <c r="IC521" s="70"/>
      <c r="ID521" s="70"/>
      <c r="IE521" s="70"/>
      <c r="IF521" s="70"/>
      <c r="IG521" s="70"/>
      <c r="IH521" s="70"/>
      <c r="II521" s="70"/>
      <c r="IJ521" s="70"/>
      <c r="IK521" s="70"/>
      <c r="IL521" s="70"/>
      <c r="IM521" s="70"/>
      <c r="IN521" s="70"/>
      <c r="IO521" s="70"/>
      <c r="IP521" s="70"/>
      <c r="IQ521" s="70"/>
      <c r="IR521" s="70"/>
      <c r="IS521" s="70"/>
      <c r="IT521" s="70"/>
      <c r="IU521" s="70"/>
    </row>
    <row r="522" spans="1:255" s="4" customFormat="1" ht="12" customHeight="1" thickBot="1">
      <c r="A522" s="519"/>
      <c r="B522" s="387">
        <v>4</v>
      </c>
      <c r="C522" s="368" t="s">
        <v>1217</v>
      </c>
      <c r="D522" s="520" t="s">
        <v>1218</v>
      </c>
      <c r="E522" s="517"/>
      <c r="F522" s="370">
        <f>G522*(1-$F$6/100)</f>
        <v>70.407000000000011</v>
      </c>
      <c r="G522" s="521" t="s">
        <v>1449</v>
      </c>
      <c r="H522" s="512"/>
      <c r="I522" s="513"/>
      <c r="J522" s="513"/>
      <c r="K522" s="513"/>
      <c r="L522" s="508"/>
      <c r="M522" s="324"/>
      <c r="N522" s="324"/>
      <c r="O522" s="324"/>
      <c r="P522" s="324"/>
      <c r="Q522" s="324"/>
      <c r="R522" s="324"/>
      <c r="S522" s="514"/>
      <c r="T522" s="514"/>
      <c r="U522" s="514"/>
      <c r="V522" s="514"/>
      <c r="W522" s="514"/>
      <c r="X522" s="514"/>
      <c r="Y522" s="514"/>
      <c r="Z522" s="514"/>
      <c r="AA522" s="514"/>
      <c r="AB522" s="514"/>
      <c r="AC522" s="514"/>
      <c r="AD522" s="514"/>
      <c r="AE522" s="514"/>
      <c r="AF522" s="514"/>
      <c r="AG522" s="514"/>
      <c r="AH522" s="514"/>
      <c r="AI522" s="514"/>
      <c r="AJ522" s="514"/>
      <c r="AK522" s="514"/>
      <c r="AL522" s="514"/>
      <c r="AM522" s="514"/>
      <c r="AN522" s="514"/>
      <c r="AO522" s="514"/>
      <c r="AP522" s="514"/>
      <c r="AQ522" s="514"/>
      <c r="AR522" s="514"/>
      <c r="AS522" s="514"/>
      <c r="AT522" s="514"/>
      <c r="AU522" s="514"/>
      <c r="AV522" s="514"/>
      <c r="AW522" s="514"/>
      <c r="AX522" s="514"/>
      <c r="AY522" s="514"/>
      <c r="AZ522" s="514"/>
      <c r="BA522" s="514"/>
      <c r="BB522" s="514"/>
      <c r="BC522" s="514"/>
      <c r="BD522" s="514"/>
      <c r="BE522" s="514"/>
      <c r="BF522" s="514"/>
      <c r="BG522" s="514"/>
      <c r="BH522" s="514"/>
      <c r="BI522" s="514"/>
      <c r="BJ522" s="514"/>
      <c r="BK522" s="514"/>
      <c r="BL522" s="514"/>
      <c r="BM522" s="514"/>
      <c r="BN522" s="514"/>
      <c r="BO522" s="514"/>
      <c r="BP522" s="514"/>
      <c r="BQ522" s="514"/>
      <c r="BR522" s="514"/>
      <c r="BS522" s="514"/>
      <c r="BT522" s="514"/>
      <c r="BU522" s="514"/>
      <c r="BV522" s="514"/>
      <c r="BW522" s="514"/>
      <c r="BX522" s="514"/>
      <c r="BY522" s="514"/>
      <c r="BZ522" s="514"/>
      <c r="CA522" s="514"/>
      <c r="CB522" s="514"/>
      <c r="CC522" s="514"/>
      <c r="CD522" s="514"/>
      <c r="CE522" s="514"/>
      <c r="CF522" s="514"/>
      <c r="CG522" s="514"/>
      <c r="CH522" s="514"/>
      <c r="CI522" s="514"/>
      <c r="CJ522" s="514"/>
      <c r="CK522" s="514"/>
      <c r="CL522" s="514"/>
      <c r="CM522" s="514"/>
      <c r="CN522" s="514"/>
      <c r="CO522" s="514"/>
      <c r="CP522" s="514"/>
      <c r="CQ522" s="514"/>
      <c r="CR522" s="514"/>
      <c r="CS522" s="514"/>
      <c r="CT522" s="514"/>
      <c r="CU522" s="514"/>
      <c r="CV522" s="514"/>
      <c r="CW522" s="514"/>
      <c r="CX522" s="514"/>
      <c r="CY522" s="514"/>
      <c r="CZ522" s="514"/>
      <c r="DA522" s="514"/>
      <c r="DB522" s="514"/>
      <c r="DC522" s="514"/>
      <c r="DD522" s="514"/>
      <c r="DE522" s="514"/>
      <c r="DF522" s="514"/>
      <c r="DG522" s="514"/>
      <c r="DH522" s="514"/>
      <c r="DI522" s="514"/>
      <c r="DJ522" s="514"/>
      <c r="DK522" s="514"/>
      <c r="DL522" s="514"/>
      <c r="DM522" s="514"/>
      <c r="DN522" s="514"/>
      <c r="DO522" s="514"/>
      <c r="DP522" s="514"/>
      <c r="DQ522" s="514"/>
      <c r="DR522" s="514"/>
      <c r="DS522" s="514"/>
      <c r="DT522" s="514"/>
      <c r="DU522" s="514"/>
      <c r="DV522" s="514"/>
      <c r="DW522" s="514"/>
      <c r="DX522" s="514"/>
      <c r="DY522" s="514"/>
      <c r="DZ522" s="514"/>
      <c r="EA522" s="514"/>
      <c r="EB522" s="514"/>
      <c r="EC522" s="514"/>
      <c r="ED522" s="514"/>
      <c r="EE522" s="514"/>
      <c r="EF522" s="514"/>
      <c r="EG522" s="514"/>
      <c r="EH522" s="514"/>
      <c r="EI522" s="514"/>
      <c r="EJ522" s="514"/>
      <c r="EK522" s="514"/>
      <c r="EL522" s="514"/>
      <c r="EM522" s="514"/>
      <c r="EN522" s="514"/>
      <c r="EO522" s="514"/>
      <c r="EP522" s="514"/>
      <c r="EQ522" s="514"/>
      <c r="ER522" s="514"/>
      <c r="ES522" s="514"/>
      <c r="ET522" s="514"/>
      <c r="EU522" s="514"/>
      <c r="EV522" s="514"/>
      <c r="EW522" s="514"/>
      <c r="EX522" s="514"/>
      <c r="EY522" s="514"/>
      <c r="EZ522" s="514"/>
      <c r="FA522" s="514"/>
      <c r="FB522" s="514"/>
      <c r="FC522" s="514"/>
      <c r="FD522" s="514"/>
      <c r="FE522" s="514"/>
      <c r="FF522" s="514"/>
      <c r="FG522" s="514"/>
      <c r="FH522" s="514"/>
      <c r="FI522" s="514"/>
      <c r="FJ522" s="514"/>
      <c r="FK522" s="514"/>
      <c r="FL522" s="514"/>
      <c r="FM522" s="514"/>
      <c r="FN522" s="514"/>
      <c r="FO522" s="514"/>
      <c r="FP522" s="514"/>
      <c r="FQ522" s="514"/>
      <c r="FR522" s="514"/>
      <c r="FS522" s="514"/>
      <c r="FT522" s="514"/>
      <c r="FU522" s="514"/>
      <c r="FV522" s="514"/>
      <c r="FW522" s="514"/>
      <c r="FX522" s="514"/>
      <c r="FY522" s="514"/>
      <c r="FZ522" s="514"/>
      <c r="GA522" s="514"/>
      <c r="GB522" s="514"/>
      <c r="GC522" s="514"/>
      <c r="GD522" s="514"/>
      <c r="GE522" s="514"/>
      <c r="GF522" s="514"/>
      <c r="GG522" s="514"/>
      <c r="GH522" s="514"/>
      <c r="GI522" s="514"/>
      <c r="GJ522" s="514"/>
      <c r="GK522" s="514"/>
      <c r="GL522" s="514"/>
      <c r="GM522" s="514"/>
      <c r="GN522" s="514"/>
      <c r="GO522" s="514"/>
      <c r="GP522" s="514"/>
      <c r="GQ522" s="514"/>
      <c r="GR522" s="514"/>
      <c r="GS522" s="514"/>
      <c r="GT522" s="514"/>
      <c r="GU522" s="514"/>
      <c r="GV522" s="514"/>
      <c r="GW522" s="514"/>
      <c r="GX522" s="514"/>
      <c r="GY522" s="514"/>
      <c r="GZ522" s="514"/>
      <c r="HA522" s="514"/>
      <c r="HB522" s="514"/>
      <c r="HC522" s="514"/>
      <c r="HD522" s="514"/>
      <c r="HE522" s="514"/>
      <c r="HF522" s="514"/>
      <c r="HG522" s="514"/>
      <c r="HH522" s="514"/>
      <c r="HI522" s="514"/>
      <c r="HJ522" s="514"/>
      <c r="HK522" s="514"/>
      <c r="HL522" s="514"/>
      <c r="HM522" s="514"/>
      <c r="HN522" s="514"/>
      <c r="HO522" s="514"/>
      <c r="HP522" s="514"/>
      <c r="HQ522" s="514"/>
      <c r="HR522" s="514"/>
      <c r="HS522" s="514"/>
      <c r="HT522" s="514"/>
      <c r="HU522" s="514"/>
      <c r="HV522" s="514"/>
      <c r="HW522" s="514"/>
      <c r="HX522" s="514"/>
      <c r="HY522" s="514"/>
      <c r="HZ522" s="514"/>
      <c r="IA522" s="514"/>
      <c r="IB522" s="514"/>
      <c r="IC522" s="514"/>
      <c r="ID522" s="514"/>
      <c r="IE522" s="514"/>
      <c r="IF522" s="514"/>
      <c r="IG522" s="514"/>
      <c r="IH522" s="514"/>
      <c r="II522" s="514"/>
      <c r="IJ522" s="514"/>
      <c r="IK522" s="514"/>
      <c r="IL522" s="514"/>
      <c r="IM522" s="514"/>
      <c r="IN522" s="514"/>
      <c r="IO522" s="514"/>
      <c r="IP522" s="514"/>
      <c r="IQ522" s="514"/>
      <c r="IR522" s="514"/>
      <c r="IS522" s="514"/>
      <c r="IT522" s="514"/>
      <c r="IU522" s="514"/>
    </row>
    <row r="523" spans="1:255" s="73" customFormat="1" ht="17.25" customHeight="1">
      <c r="A523" s="277" t="s">
        <v>1167</v>
      </c>
      <c r="B523" s="643" t="s">
        <v>111</v>
      </c>
      <c r="C523" s="644"/>
      <c r="D523" s="644"/>
      <c r="E523" s="644"/>
      <c r="F523" s="644"/>
      <c r="G523" s="645"/>
      <c r="H523" s="311"/>
      <c r="I523" s="312"/>
      <c r="J523" s="313"/>
      <c r="K523" s="312"/>
      <c r="L523" s="314"/>
    </row>
    <row r="524" spans="1:255" s="324" customFormat="1" ht="12.75" customHeight="1">
      <c r="A524" s="315"/>
      <c r="B524" s="316">
        <v>1</v>
      </c>
      <c r="C524" s="211" t="s">
        <v>1170</v>
      </c>
      <c r="D524" s="317" t="s">
        <v>1171</v>
      </c>
      <c r="E524" s="318"/>
      <c r="F524" s="333">
        <f>G524*(1-$F$6/100)</f>
        <v>6.57</v>
      </c>
      <c r="G524" s="319" t="s">
        <v>113</v>
      </c>
      <c r="H524" s="320"/>
      <c r="I524" s="321"/>
      <c r="J524" s="322"/>
      <c r="K524" s="321"/>
      <c r="L524" s="323"/>
      <c r="M524" s="59"/>
      <c r="N524" s="59"/>
      <c r="O524" s="59"/>
      <c r="P524" s="59"/>
      <c r="Q524" s="59"/>
      <c r="R524" s="59"/>
    </row>
    <row r="525" spans="1:255" s="73" customFormat="1" ht="12.75" customHeight="1">
      <c r="A525" s="277"/>
      <c r="B525" s="185">
        <v>2</v>
      </c>
      <c r="C525" s="219" t="s">
        <v>1168</v>
      </c>
      <c r="D525" s="203" t="s">
        <v>1169</v>
      </c>
      <c r="E525" s="64"/>
      <c r="F525" s="333">
        <f>G525*(1-$F$6/100)</f>
        <v>23.85</v>
      </c>
      <c r="G525" s="279" t="s">
        <v>112</v>
      </c>
      <c r="H525" s="78"/>
      <c r="I525" s="79"/>
      <c r="J525" s="80"/>
      <c r="K525" s="79"/>
      <c r="L525" s="81"/>
      <c r="M525" s="59"/>
      <c r="N525" s="59"/>
      <c r="O525" s="59"/>
      <c r="P525" s="59"/>
      <c r="Q525" s="59"/>
      <c r="R525" s="59"/>
    </row>
    <row r="526" spans="1:255" s="59" customFormat="1" ht="12.75" customHeight="1" thickBot="1">
      <c r="A526" s="278"/>
      <c r="B526" s="171">
        <v>3</v>
      </c>
      <c r="C526" s="211" t="s">
        <v>1168</v>
      </c>
      <c r="D526" s="112" t="s">
        <v>114</v>
      </c>
      <c r="E526" s="64"/>
      <c r="F526" s="333">
        <f>G526*(1-$F$6/100)</f>
        <v>28.259999999999998</v>
      </c>
      <c r="G526" s="274" t="s">
        <v>115</v>
      </c>
      <c r="H526" s="64"/>
      <c r="I526" s="65"/>
      <c r="J526" s="66"/>
      <c r="K526" s="65"/>
      <c r="L526" s="67"/>
    </row>
    <row r="527" spans="1:255" s="59" customFormat="1" ht="17.25" customHeight="1" thickBot="1">
      <c r="A527" s="278"/>
      <c r="B527" s="579" t="s">
        <v>1172</v>
      </c>
      <c r="C527" s="580"/>
      <c r="D527" s="580"/>
      <c r="E527" s="580"/>
      <c r="F527" s="580"/>
      <c r="G527" s="581"/>
      <c r="H527" s="64"/>
      <c r="I527" s="65"/>
      <c r="J527" s="66"/>
      <c r="K527" s="65"/>
      <c r="L527" s="67"/>
      <c r="M527"/>
      <c r="N527"/>
      <c r="O527"/>
      <c r="P527"/>
      <c r="Q527"/>
      <c r="R527"/>
    </row>
    <row r="528" spans="1:255" s="59" customFormat="1" ht="15" customHeight="1">
      <c r="A528" s="278"/>
      <c r="B528" s="185">
        <v>1</v>
      </c>
      <c r="C528" s="219" t="s">
        <v>1175</v>
      </c>
      <c r="D528" s="147" t="s">
        <v>1173</v>
      </c>
      <c r="E528" s="109"/>
      <c r="F528" s="333">
        <f>G528*(1-$F$6/100)</f>
        <v>45.269999999999996</v>
      </c>
      <c r="G528" s="236">
        <v>50.3</v>
      </c>
      <c r="H528" s="64"/>
      <c r="I528" s="65"/>
      <c r="J528" s="66"/>
      <c r="K528" s="65"/>
      <c r="L528" s="67"/>
      <c r="M528"/>
      <c r="N528"/>
      <c r="O528"/>
      <c r="P528"/>
      <c r="Q528"/>
      <c r="R528"/>
    </row>
    <row r="529" spans="1:18" ht="12" customHeight="1" thickBot="1">
      <c r="A529" s="263"/>
      <c r="B529" s="205">
        <f>B528+1</f>
        <v>2</v>
      </c>
      <c r="C529" s="216" t="s">
        <v>1176</v>
      </c>
      <c r="D529" s="180" t="s">
        <v>1174</v>
      </c>
      <c r="E529" s="105"/>
      <c r="F529" s="333">
        <f>G529*(1-$F$6/100)</f>
        <v>22.23</v>
      </c>
      <c r="G529" s="235">
        <v>24.7</v>
      </c>
      <c r="H529" s="71"/>
      <c r="I529" s="12"/>
      <c r="J529" s="10"/>
      <c r="K529" s="14"/>
      <c r="L529" s="14"/>
    </row>
    <row r="530" spans="1:18" ht="17.25" customHeight="1" thickBot="1">
      <c r="A530" s="263"/>
      <c r="B530" s="579" t="s">
        <v>1177</v>
      </c>
      <c r="C530" s="580"/>
      <c r="D530" s="580"/>
      <c r="E530" s="580"/>
      <c r="F530" s="580"/>
      <c r="G530" s="581"/>
      <c r="H530" s="71"/>
      <c r="I530" s="12"/>
      <c r="J530" s="10"/>
      <c r="K530" s="14"/>
      <c r="L530" s="14"/>
      <c r="M530" s="4"/>
      <c r="N530" s="4"/>
      <c r="O530" s="4"/>
      <c r="P530" s="4"/>
      <c r="Q530" s="4"/>
      <c r="R530" s="4"/>
    </row>
    <row r="531" spans="1:18" ht="15" customHeight="1">
      <c r="A531" s="263"/>
      <c r="B531" s="185">
        <v>1</v>
      </c>
      <c r="C531" s="219" t="s">
        <v>1178</v>
      </c>
      <c r="D531" s="203" t="s">
        <v>1179</v>
      </c>
      <c r="E531" s="109"/>
      <c r="F531" s="333">
        <f t="shared" ref="F531:F541" si="66">G531*(1-$F$6/100)</f>
        <v>28.8</v>
      </c>
      <c r="G531" s="236">
        <v>32</v>
      </c>
      <c r="H531" s="71"/>
      <c r="I531" s="12"/>
      <c r="J531" s="10"/>
      <c r="K531" s="14"/>
      <c r="L531" s="14"/>
    </row>
    <row r="532" spans="1:18" s="4" customFormat="1" ht="15" customHeight="1">
      <c r="A532" s="498"/>
      <c r="B532" s="387">
        <v>2</v>
      </c>
      <c r="C532" s="457" t="s">
        <v>1192</v>
      </c>
      <c r="D532" s="458" t="s">
        <v>1182</v>
      </c>
      <c r="E532" s="389">
        <v>0.45</v>
      </c>
      <c r="F532" s="370">
        <f t="shared" si="66"/>
        <v>37.034999999999997</v>
      </c>
      <c r="G532" s="371">
        <v>41.15</v>
      </c>
      <c r="H532" s="91"/>
      <c r="I532" s="373"/>
      <c r="J532" s="361"/>
      <c r="K532" s="522"/>
      <c r="L532" s="522"/>
      <c r="M532"/>
      <c r="N532"/>
      <c r="O532"/>
      <c r="P532"/>
      <c r="Q532"/>
      <c r="R532"/>
    </row>
    <row r="533" spans="1:18" ht="12" customHeight="1">
      <c r="A533" s="263"/>
      <c r="B533" s="171">
        <f>B532+1</f>
        <v>3</v>
      </c>
      <c r="C533" s="211" t="s">
        <v>1193</v>
      </c>
      <c r="D533" s="112" t="s">
        <v>1183</v>
      </c>
      <c r="E533" s="103">
        <v>1.2</v>
      </c>
      <c r="F533" s="333">
        <f t="shared" si="66"/>
        <v>39.6</v>
      </c>
      <c r="G533" s="230">
        <v>44</v>
      </c>
      <c r="H533" s="71"/>
      <c r="I533" s="12"/>
      <c r="J533" s="10"/>
      <c r="K533" s="14"/>
      <c r="L533" s="14"/>
    </row>
    <row r="534" spans="1:18" ht="12" customHeight="1">
      <c r="A534" s="263"/>
      <c r="B534" s="171">
        <f t="shared" ref="B534:B541" si="67">B533+1</f>
        <v>4</v>
      </c>
      <c r="C534" s="211" t="s">
        <v>1181</v>
      </c>
      <c r="D534" s="112" t="s">
        <v>1180</v>
      </c>
      <c r="E534" s="103"/>
      <c r="F534" s="333">
        <f t="shared" si="66"/>
        <v>39.6</v>
      </c>
      <c r="G534" s="230">
        <v>44</v>
      </c>
      <c r="H534" s="71"/>
      <c r="I534" s="12"/>
      <c r="J534" s="10"/>
      <c r="K534" s="14"/>
      <c r="L534" s="14"/>
    </row>
    <row r="535" spans="1:18" ht="12" customHeight="1">
      <c r="A535" s="263"/>
      <c r="B535" s="171">
        <f t="shared" si="67"/>
        <v>5</v>
      </c>
      <c r="C535" s="211" t="s">
        <v>1195</v>
      </c>
      <c r="D535" s="112" t="s">
        <v>1186</v>
      </c>
      <c r="E535" s="103">
        <v>2.4</v>
      </c>
      <c r="F535" s="333">
        <f t="shared" si="66"/>
        <v>55.89</v>
      </c>
      <c r="G535" s="230">
        <v>62.1</v>
      </c>
      <c r="H535" s="71"/>
      <c r="I535" s="12"/>
      <c r="J535" s="10"/>
      <c r="K535" s="14"/>
      <c r="L535" s="14"/>
    </row>
    <row r="536" spans="1:18" ht="12" customHeight="1">
      <c r="A536" s="263"/>
      <c r="B536" s="171">
        <f t="shared" si="67"/>
        <v>6</v>
      </c>
      <c r="C536" s="211" t="s">
        <v>1195</v>
      </c>
      <c r="D536" s="112" t="s">
        <v>1188</v>
      </c>
      <c r="E536" s="104"/>
      <c r="F536" s="333">
        <f t="shared" si="66"/>
        <v>68.400000000000006</v>
      </c>
      <c r="G536" s="230">
        <v>76</v>
      </c>
      <c r="H536" s="71">
        <f>E532*1.3</f>
        <v>0.58500000000000008</v>
      </c>
      <c r="I536" s="12">
        <v>2.5000000000000001E-2</v>
      </c>
      <c r="J536" s="10"/>
      <c r="K536" s="14"/>
      <c r="L536" s="14"/>
    </row>
    <row r="537" spans="1:18" ht="12" customHeight="1">
      <c r="A537" s="263"/>
      <c r="B537" s="171">
        <f t="shared" si="67"/>
        <v>7</v>
      </c>
      <c r="C537" s="211" t="s">
        <v>1196</v>
      </c>
      <c r="D537" s="112" t="s">
        <v>1187</v>
      </c>
      <c r="E537" s="103">
        <v>3</v>
      </c>
      <c r="F537" s="333">
        <f t="shared" si="66"/>
        <v>63.54</v>
      </c>
      <c r="G537" s="230">
        <v>70.599999999999994</v>
      </c>
      <c r="H537" s="71">
        <f>E533*1.3</f>
        <v>1.56</v>
      </c>
      <c r="I537" s="12">
        <v>0.04</v>
      </c>
      <c r="J537" s="10"/>
      <c r="K537" s="14"/>
      <c r="L537" s="14"/>
    </row>
    <row r="538" spans="1:18" ht="12" customHeight="1">
      <c r="A538" s="263"/>
      <c r="B538" s="171">
        <f t="shared" si="67"/>
        <v>8</v>
      </c>
      <c r="C538" s="211" t="s">
        <v>1178</v>
      </c>
      <c r="D538" s="112" t="s">
        <v>1184</v>
      </c>
      <c r="E538" s="103">
        <v>1.5</v>
      </c>
      <c r="F538" s="333">
        <f t="shared" si="66"/>
        <v>70.83</v>
      </c>
      <c r="G538" s="230">
        <v>78.7</v>
      </c>
      <c r="H538" s="71">
        <f>E538*1.3</f>
        <v>1.9500000000000002</v>
      </c>
      <c r="I538" s="12">
        <v>0.05</v>
      </c>
      <c r="J538" s="10"/>
    </row>
    <row r="539" spans="1:18" ht="12" customHeight="1">
      <c r="A539" s="263"/>
      <c r="B539" s="171">
        <f t="shared" si="67"/>
        <v>9</v>
      </c>
      <c r="C539" s="211" t="s">
        <v>1197</v>
      </c>
      <c r="D539" s="112" t="s">
        <v>1189</v>
      </c>
      <c r="E539" s="103">
        <v>3</v>
      </c>
      <c r="F539" s="333">
        <f t="shared" si="66"/>
        <v>81.180000000000007</v>
      </c>
      <c r="G539" s="230">
        <v>90.2</v>
      </c>
      <c r="H539" s="71">
        <f>E540*1.3</f>
        <v>2.3400000000000003</v>
      </c>
      <c r="I539" s="12">
        <v>6.0299999999999999E-2</v>
      </c>
      <c r="J539" s="10"/>
    </row>
    <row r="540" spans="1:18" ht="12" customHeight="1">
      <c r="A540" s="263"/>
      <c r="B540" s="171">
        <f t="shared" si="67"/>
        <v>10</v>
      </c>
      <c r="C540" s="211" t="s">
        <v>1194</v>
      </c>
      <c r="D540" s="112" t="s">
        <v>1185</v>
      </c>
      <c r="E540" s="103">
        <v>1.8</v>
      </c>
      <c r="F540" s="333">
        <f t="shared" si="66"/>
        <v>98.460000000000008</v>
      </c>
      <c r="G540" s="230">
        <v>109.4</v>
      </c>
      <c r="H540" s="71">
        <f>E535*1.3</f>
        <v>3.12</v>
      </c>
      <c r="I540" s="12">
        <v>7.060000000000001E-2</v>
      </c>
      <c r="J540" s="10"/>
      <c r="M540" s="16"/>
      <c r="N540" s="16"/>
      <c r="O540" s="16"/>
      <c r="P540" s="16"/>
      <c r="Q540" s="16"/>
      <c r="R540" s="16"/>
    </row>
    <row r="541" spans="1:18" ht="12" customHeight="1" thickBot="1">
      <c r="A541" s="263"/>
      <c r="B541" s="171">
        <f t="shared" si="67"/>
        <v>11</v>
      </c>
      <c r="C541" s="215" t="s">
        <v>1198</v>
      </c>
      <c r="D541" s="198" t="s">
        <v>1190</v>
      </c>
      <c r="E541" s="174">
        <v>1</v>
      </c>
      <c r="F541" s="333">
        <f t="shared" si="66"/>
        <v>134.01000000000002</v>
      </c>
      <c r="G541" s="232">
        <v>148.9</v>
      </c>
      <c r="H541" s="71">
        <f>E537*1.3</f>
        <v>3.9000000000000004</v>
      </c>
      <c r="I541" s="12">
        <v>0.1</v>
      </c>
      <c r="J541" s="10"/>
      <c r="M541" s="54"/>
      <c r="N541" s="54"/>
      <c r="O541" s="54"/>
      <c r="P541" s="54"/>
      <c r="Q541" s="54"/>
      <c r="R541" s="54"/>
    </row>
    <row r="542" spans="1:18" s="16" customFormat="1" ht="17.25" customHeight="1" thickBot="1">
      <c r="A542" s="566"/>
      <c r="B542" s="579" t="s">
        <v>1191</v>
      </c>
      <c r="C542" s="580"/>
      <c r="D542" s="580"/>
      <c r="E542" s="580"/>
      <c r="F542" s="580"/>
      <c r="G542" s="581"/>
      <c r="H542" s="71">
        <f>E541*1.3</f>
        <v>1.3</v>
      </c>
      <c r="I542" s="12">
        <v>0.12698412698</v>
      </c>
      <c r="J542" s="10"/>
      <c r="M542" s="378"/>
      <c r="N542" s="378"/>
      <c r="O542" s="378"/>
      <c r="P542" s="378"/>
      <c r="Q542" s="378"/>
      <c r="R542" s="378"/>
    </row>
    <row r="543" spans="1:18" s="54" customFormat="1" ht="12" customHeight="1">
      <c r="A543" s="116"/>
      <c r="B543" s="171">
        <v>1</v>
      </c>
      <c r="C543" s="211" t="s">
        <v>1221</v>
      </c>
      <c r="D543" s="112" t="s">
        <v>1222</v>
      </c>
      <c r="E543" s="103"/>
      <c r="F543" s="333">
        <f t="shared" ref="F543:F549" si="68">G543*(1-$F$6/100)</f>
        <v>9.9</v>
      </c>
      <c r="G543" s="230">
        <v>11</v>
      </c>
      <c r="H543" s="71"/>
      <c r="I543" s="12"/>
      <c r="J543" s="10"/>
    </row>
    <row r="544" spans="1:18" s="378" customFormat="1" ht="12" customHeight="1">
      <c r="B544" s="437">
        <v>2</v>
      </c>
      <c r="C544" s="523" t="s">
        <v>1199</v>
      </c>
      <c r="D544" s="524" t="s">
        <v>1200</v>
      </c>
      <c r="E544" s="440"/>
      <c r="F544" s="370">
        <f t="shared" si="68"/>
        <v>12.708</v>
      </c>
      <c r="G544" s="398">
        <v>14.12</v>
      </c>
      <c r="H544" s="91"/>
      <c r="I544" s="373"/>
      <c r="J544" s="361"/>
      <c r="M544" s="54"/>
      <c r="N544" s="54"/>
      <c r="O544" s="54"/>
      <c r="P544" s="54"/>
      <c r="Q544" s="54"/>
      <c r="R544" s="54"/>
    </row>
    <row r="545" spans="1:18" s="54" customFormat="1" ht="12" customHeight="1">
      <c r="A545" s="117"/>
      <c r="B545" s="171">
        <f>B544+1</f>
        <v>3</v>
      </c>
      <c r="C545" s="211" t="s">
        <v>1201</v>
      </c>
      <c r="D545" s="112" t="s">
        <v>1202</v>
      </c>
      <c r="E545" s="103"/>
      <c r="F545" s="333">
        <f t="shared" si="68"/>
        <v>12.708</v>
      </c>
      <c r="G545" s="230">
        <v>14.12</v>
      </c>
      <c r="H545" s="71"/>
      <c r="I545" s="12"/>
      <c r="J545" s="10"/>
    </row>
    <row r="546" spans="1:18" s="54" customFormat="1" ht="12" customHeight="1">
      <c r="B546" s="171">
        <f>B545+1</f>
        <v>4</v>
      </c>
      <c r="C546" s="211" t="s">
        <v>1204</v>
      </c>
      <c r="D546" s="112" t="s">
        <v>1203</v>
      </c>
      <c r="E546" s="103"/>
      <c r="F546" s="333">
        <f t="shared" si="68"/>
        <v>12.708</v>
      </c>
      <c r="G546" s="230">
        <v>14.12</v>
      </c>
      <c r="H546" s="71"/>
      <c r="I546" s="12"/>
      <c r="J546" s="10"/>
    </row>
    <row r="547" spans="1:18" s="54" customFormat="1" ht="12" customHeight="1">
      <c r="B547" s="171">
        <f>B549+1</f>
        <v>9</v>
      </c>
      <c r="C547" s="211" t="s">
        <v>1207</v>
      </c>
      <c r="D547" s="112" t="s">
        <v>1208</v>
      </c>
      <c r="E547" s="103"/>
      <c r="F547" s="333">
        <f t="shared" si="68"/>
        <v>12.708</v>
      </c>
      <c r="G547" s="230">
        <v>14.12</v>
      </c>
      <c r="H547" s="71"/>
      <c r="I547" s="12"/>
      <c r="J547" s="10"/>
    </row>
    <row r="548" spans="1:18" s="54" customFormat="1" ht="12" customHeight="1">
      <c r="B548" s="171">
        <f>B547+1</f>
        <v>10</v>
      </c>
      <c r="C548" s="211" t="s">
        <v>1220</v>
      </c>
      <c r="D548" s="112" t="s">
        <v>1219</v>
      </c>
      <c r="E548" s="103"/>
      <c r="F548" s="333">
        <f t="shared" si="68"/>
        <v>20.7</v>
      </c>
      <c r="G548" s="230">
        <v>23</v>
      </c>
      <c r="H548" s="71"/>
      <c r="I548" s="12"/>
      <c r="J548" s="10"/>
      <c r="M548" s="16"/>
      <c r="N548" s="16"/>
      <c r="O548" s="16"/>
      <c r="P548" s="16"/>
      <c r="Q548" s="16"/>
      <c r="R548" s="16"/>
    </row>
    <row r="549" spans="1:18" s="54" customFormat="1" ht="12" customHeight="1" thickBot="1">
      <c r="B549" s="171">
        <v>8</v>
      </c>
      <c r="C549" s="211" t="s">
        <v>1205</v>
      </c>
      <c r="D549" s="112" t="s">
        <v>1206</v>
      </c>
      <c r="E549" s="103"/>
      <c r="F549" s="333">
        <f t="shared" si="68"/>
        <v>31.5</v>
      </c>
      <c r="G549" s="230">
        <v>35</v>
      </c>
      <c r="H549" s="71"/>
      <c r="I549" s="12"/>
      <c r="J549" s="10"/>
    </row>
    <row r="550" spans="1:18" s="16" customFormat="1" ht="17.25" customHeight="1" thickBot="1">
      <c r="B550" s="579" t="s">
        <v>1223</v>
      </c>
      <c r="C550" s="580"/>
      <c r="D550" s="580"/>
      <c r="E550" s="580"/>
      <c r="F550" s="580"/>
      <c r="G550" s="581"/>
      <c r="H550" s="71"/>
      <c r="I550" s="12"/>
      <c r="J550" s="10"/>
      <c r="M550" s="54"/>
      <c r="N550" s="54"/>
      <c r="O550" s="54"/>
      <c r="P550" s="54"/>
      <c r="Q550" s="54"/>
      <c r="R550" s="54"/>
    </row>
    <row r="551" spans="1:18" s="54" customFormat="1" ht="15.75" customHeight="1" thickBot="1">
      <c r="B551" s="280">
        <v>1</v>
      </c>
      <c r="C551" s="281" t="s">
        <v>1224</v>
      </c>
      <c r="D551" s="282" t="s">
        <v>1225</v>
      </c>
      <c r="E551" s="283"/>
      <c r="F551" s="333">
        <f>G551*(1-$F$6/100)</f>
        <v>5.4</v>
      </c>
      <c r="G551" s="237">
        <v>6</v>
      </c>
      <c r="H551" s="71"/>
      <c r="I551" s="12"/>
      <c r="J551" s="10"/>
      <c r="M551" s="118"/>
      <c r="N551" s="118"/>
      <c r="O551" s="118"/>
      <c r="P551" s="118"/>
      <c r="Q551" s="118"/>
      <c r="R551" s="118"/>
    </row>
    <row r="552" spans="1:18" s="54" customFormat="1" ht="33.75" customHeight="1" thickBot="1">
      <c r="B552" s="585"/>
      <c r="C552" s="586"/>
      <c r="D552" s="586"/>
      <c r="E552" s="586"/>
      <c r="F552" s="586"/>
      <c r="G552" s="587"/>
      <c r="H552" s="71"/>
      <c r="I552" s="12"/>
      <c r="J552" s="10"/>
      <c r="M552"/>
      <c r="N552"/>
      <c r="O552"/>
      <c r="P552"/>
      <c r="Q552"/>
      <c r="R552"/>
    </row>
    <row r="553" spans="1:18" s="118" customFormat="1" ht="17.25" customHeight="1" thickBot="1">
      <c r="B553" s="567" t="s">
        <v>1532</v>
      </c>
      <c r="C553" s="568"/>
      <c r="D553" s="568"/>
      <c r="E553" s="568"/>
      <c r="F553" s="568"/>
      <c r="G553" s="569"/>
      <c r="H553" s="119"/>
      <c r="I553" s="120"/>
      <c r="J553" s="121"/>
      <c r="M553"/>
      <c r="N553"/>
      <c r="O553"/>
      <c r="P553"/>
      <c r="Q553"/>
      <c r="R553"/>
    </row>
    <row r="554" spans="1:18" ht="12" customHeight="1">
      <c r="B554" s="185">
        <v>1</v>
      </c>
      <c r="C554" s="218" t="s">
        <v>497</v>
      </c>
      <c r="D554" s="147" t="s">
        <v>498</v>
      </c>
      <c r="E554" s="200">
        <v>0.5</v>
      </c>
      <c r="F554" s="333">
        <f t="shared" ref="F554:F566" si="69">G554*(1-$F$6/100)</f>
        <v>0.72000000000000008</v>
      </c>
      <c r="G554" s="236">
        <v>0.8</v>
      </c>
      <c r="H554" s="71"/>
      <c r="I554" s="12"/>
      <c r="J554" s="10"/>
    </row>
    <row r="555" spans="1:18" ht="12" customHeight="1">
      <c r="B555" s="171">
        <f t="shared" ref="B555:B566" si="70">B554+1</f>
        <v>2</v>
      </c>
      <c r="C555" s="210" t="s">
        <v>116</v>
      </c>
      <c r="D555" s="148" t="s">
        <v>117</v>
      </c>
      <c r="E555" s="104"/>
      <c r="F555" s="333">
        <f t="shared" si="69"/>
        <v>1.35</v>
      </c>
      <c r="G555" s="230">
        <v>1.5</v>
      </c>
      <c r="H555" s="71">
        <f>E554*1.3</f>
        <v>0.65</v>
      </c>
      <c r="I555" s="12">
        <v>2.9300000000000003E-2</v>
      </c>
      <c r="J555" s="10"/>
      <c r="M555" s="4"/>
      <c r="N555" s="4"/>
      <c r="O555" s="4"/>
      <c r="P555" s="4"/>
      <c r="Q555" s="4"/>
      <c r="R555" s="4"/>
    </row>
    <row r="556" spans="1:18" ht="12" customHeight="1">
      <c r="B556" s="171">
        <f t="shared" si="70"/>
        <v>3</v>
      </c>
      <c r="C556" s="210" t="s">
        <v>771</v>
      </c>
      <c r="D556" s="149" t="s">
        <v>770</v>
      </c>
      <c r="E556" s="104">
        <v>0.65</v>
      </c>
      <c r="F556" s="333">
        <f t="shared" si="69"/>
        <v>0.9</v>
      </c>
      <c r="G556" s="230">
        <v>1</v>
      </c>
      <c r="H556" s="71"/>
      <c r="I556" s="12"/>
      <c r="J556" s="10"/>
      <c r="M556" s="53"/>
      <c r="N556" s="53"/>
      <c r="O556" s="53"/>
      <c r="P556" s="53"/>
      <c r="Q556" s="53"/>
      <c r="R556" s="53"/>
    </row>
    <row r="557" spans="1:18" s="4" customFormat="1" ht="12" customHeight="1">
      <c r="B557" s="387">
        <f t="shared" si="70"/>
        <v>4</v>
      </c>
      <c r="C557" s="368" t="s">
        <v>499</v>
      </c>
      <c r="D557" s="488" t="s">
        <v>500</v>
      </c>
      <c r="E557" s="389">
        <v>1.1499999999999999</v>
      </c>
      <c r="F557" s="370">
        <f t="shared" si="69"/>
        <v>1.647</v>
      </c>
      <c r="G557" s="371">
        <v>1.83</v>
      </c>
      <c r="H557" s="91">
        <f>E556*1.3</f>
        <v>0.84500000000000008</v>
      </c>
      <c r="I557" s="373">
        <v>3.44E-2</v>
      </c>
      <c r="J557" s="361"/>
      <c r="M557" s="53"/>
      <c r="N557" s="53"/>
      <c r="O557" s="53"/>
      <c r="P557" s="53"/>
      <c r="Q557" s="53"/>
      <c r="R557" s="53"/>
    </row>
    <row r="558" spans="1:18" s="53" customFormat="1" ht="12" customHeight="1">
      <c r="B558" s="171">
        <f t="shared" si="70"/>
        <v>5</v>
      </c>
      <c r="C558" s="210" t="s">
        <v>118</v>
      </c>
      <c r="D558" s="154" t="s">
        <v>119</v>
      </c>
      <c r="E558" s="103"/>
      <c r="F558" s="333">
        <f t="shared" si="69"/>
        <v>2.7</v>
      </c>
      <c r="G558" s="230">
        <v>3</v>
      </c>
      <c r="H558" s="86">
        <f>E557*1.3</f>
        <v>1.4949999999999999</v>
      </c>
      <c r="I558" s="51">
        <v>8.4400000000000003E-2</v>
      </c>
      <c r="J558" s="52"/>
      <c r="M558"/>
      <c r="N558"/>
      <c r="O558"/>
      <c r="P558"/>
      <c r="Q558"/>
      <c r="R558"/>
    </row>
    <row r="559" spans="1:18" s="53" customFormat="1" ht="12" customHeight="1">
      <c r="B559" s="171">
        <f t="shared" si="70"/>
        <v>6</v>
      </c>
      <c r="C559" s="210" t="s">
        <v>120</v>
      </c>
      <c r="D559" s="154" t="s">
        <v>121</v>
      </c>
      <c r="E559" s="104"/>
      <c r="F559" s="333">
        <f t="shared" si="69"/>
        <v>8.2799999999999994</v>
      </c>
      <c r="G559" s="230">
        <v>9.1999999999999993</v>
      </c>
      <c r="H559" s="86"/>
      <c r="I559" s="51"/>
      <c r="J559" s="52"/>
      <c r="M559"/>
      <c r="N559"/>
      <c r="O559"/>
      <c r="P559"/>
      <c r="Q559"/>
      <c r="R559"/>
    </row>
    <row r="560" spans="1:18" ht="12" customHeight="1">
      <c r="B560" s="171">
        <f t="shared" si="70"/>
        <v>7</v>
      </c>
      <c r="C560" s="210" t="s">
        <v>123</v>
      </c>
      <c r="D560" s="148" t="s">
        <v>122</v>
      </c>
      <c r="E560" s="104">
        <v>6.85</v>
      </c>
      <c r="F560" s="333">
        <f t="shared" si="69"/>
        <v>2.7</v>
      </c>
      <c r="G560" s="230">
        <v>3</v>
      </c>
      <c r="H560" s="71"/>
      <c r="I560" s="12"/>
      <c r="J560" s="10"/>
    </row>
    <row r="561" spans="1:255" ht="12" customHeight="1">
      <c r="B561" s="171">
        <f t="shared" si="70"/>
        <v>8</v>
      </c>
      <c r="C561" s="211" t="s">
        <v>124</v>
      </c>
      <c r="D561" s="148" t="s">
        <v>501</v>
      </c>
      <c r="E561" s="104"/>
      <c r="F561" s="333">
        <f t="shared" si="69"/>
        <v>8.5500000000000007</v>
      </c>
      <c r="G561" s="230">
        <v>9.5</v>
      </c>
      <c r="H561" s="71">
        <f>E560*1.3</f>
        <v>8.9049999999999994</v>
      </c>
      <c r="I561" s="12">
        <v>0.39650000000000002</v>
      </c>
      <c r="J561" s="10"/>
      <c r="M561" s="4"/>
      <c r="N561" s="4"/>
      <c r="O561" s="4"/>
      <c r="P561" s="4"/>
      <c r="Q561" s="4"/>
      <c r="R561" s="4"/>
    </row>
    <row r="562" spans="1:255" ht="12" customHeight="1">
      <c r="B562" s="171">
        <f t="shared" si="70"/>
        <v>9</v>
      </c>
      <c r="C562" s="210" t="s">
        <v>779</v>
      </c>
      <c r="D562" s="149" t="s">
        <v>778</v>
      </c>
      <c r="E562" s="103">
        <v>2.7</v>
      </c>
      <c r="F562" s="333">
        <f t="shared" si="69"/>
        <v>3.42</v>
      </c>
      <c r="G562" s="230">
        <v>3.8</v>
      </c>
      <c r="H562" s="71"/>
      <c r="I562" s="12"/>
      <c r="J562" s="10"/>
    </row>
    <row r="563" spans="1:255" s="4" customFormat="1" ht="12" customHeight="1">
      <c r="B563" s="387">
        <f t="shared" si="70"/>
        <v>10</v>
      </c>
      <c r="C563" s="368" t="s">
        <v>781</v>
      </c>
      <c r="D563" s="419" t="s">
        <v>780</v>
      </c>
      <c r="E563" s="389">
        <v>4.3</v>
      </c>
      <c r="F563" s="370">
        <f t="shared" si="69"/>
        <v>5.6340000000000003</v>
      </c>
      <c r="G563" s="371">
        <v>6.26</v>
      </c>
      <c r="H563" s="91">
        <f>E562*1.3</f>
        <v>3.5100000000000002</v>
      </c>
      <c r="I563" s="373">
        <v>0.2238</v>
      </c>
      <c r="J563" s="361"/>
      <c r="M563"/>
      <c r="N563"/>
      <c r="O563"/>
      <c r="P563"/>
      <c r="Q563"/>
      <c r="R563"/>
    </row>
    <row r="564" spans="1:255" ht="12" customHeight="1">
      <c r="B564" s="171">
        <f t="shared" si="70"/>
        <v>11</v>
      </c>
      <c r="C564" s="211" t="s">
        <v>126</v>
      </c>
      <c r="D564" s="149" t="s">
        <v>128</v>
      </c>
      <c r="E564" s="104"/>
      <c r="F564" s="333">
        <f t="shared" si="69"/>
        <v>3.15</v>
      </c>
      <c r="G564" s="230">
        <v>3.5</v>
      </c>
      <c r="H564" s="71">
        <f>E563*1.3</f>
        <v>5.59</v>
      </c>
      <c r="I564" s="12">
        <v>0.43790000000000001</v>
      </c>
      <c r="J564" s="10"/>
    </row>
    <row r="565" spans="1:255" ht="12" customHeight="1">
      <c r="B565" s="171">
        <f t="shared" si="70"/>
        <v>12</v>
      </c>
      <c r="C565" s="211" t="s">
        <v>125</v>
      </c>
      <c r="D565" s="149" t="s">
        <v>129</v>
      </c>
      <c r="E565" s="104"/>
      <c r="F565" s="333">
        <f t="shared" si="69"/>
        <v>4.05</v>
      </c>
      <c r="G565" s="230">
        <v>4.5</v>
      </c>
      <c r="H565" s="71"/>
      <c r="I565" s="12"/>
      <c r="J565" s="10"/>
    </row>
    <row r="566" spans="1:255" ht="12" customHeight="1" thickBot="1">
      <c r="B566" s="205">
        <f t="shared" si="70"/>
        <v>13</v>
      </c>
      <c r="C566" s="216" t="s">
        <v>127</v>
      </c>
      <c r="D566" s="204" t="s">
        <v>130</v>
      </c>
      <c r="E566" s="181"/>
      <c r="F566" s="333">
        <f t="shared" si="69"/>
        <v>5.3100000000000005</v>
      </c>
      <c r="G566" s="235">
        <v>5.9</v>
      </c>
      <c r="H566" s="71"/>
      <c r="I566" s="12"/>
      <c r="J566" s="10"/>
    </row>
    <row r="567" spans="1:255" ht="17.25" customHeight="1" thickBot="1">
      <c r="B567" s="567" t="s">
        <v>1533</v>
      </c>
      <c r="C567" s="568"/>
      <c r="D567" s="568"/>
      <c r="E567" s="568"/>
      <c r="F567" s="568"/>
      <c r="G567" s="569"/>
      <c r="H567" s="71"/>
      <c r="I567" s="12"/>
      <c r="J567" s="10"/>
    </row>
    <row r="568" spans="1:255" ht="15" customHeight="1">
      <c r="B568" s="185">
        <v>1</v>
      </c>
      <c r="C568" s="218" t="s">
        <v>772</v>
      </c>
      <c r="D568" s="197" t="s">
        <v>775</v>
      </c>
      <c r="E568" s="109">
        <v>5.25</v>
      </c>
      <c r="F568" s="333">
        <f t="shared" ref="F568:F574" si="71">G568*(1-$F$6/100)</f>
        <v>6.75</v>
      </c>
      <c r="G568" s="236">
        <v>7.5</v>
      </c>
      <c r="H568" s="71"/>
      <c r="I568" s="12"/>
      <c r="J568" s="10"/>
    </row>
    <row r="569" spans="1:255" ht="12" customHeight="1">
      <c r="B569" s="171">
        <f>B568+1</f>
        <v>2</v>
      </c>
      <c r="C569" s="210" t="s">
        <v>773</v>
      </c>
      <c r="D569" s="149" t="s">
        <v>774</v>
      </c>
      <c r="E569" s="103">
        <v>5.85</v>
      </c>
      <c r="F569" s="333">
        <f t="shared" si="71"/>
        <v>6.75</v>
      </c>
      <c r="G569" s="230">
        <v>7.5</v>
      </c>
      <c r="H569" s="71">
        <f>E568*1.3</f>
        <v>6.8250000000000002</v>
      </c>
      <c r="I569" s="12">
        <v>0.35</v>
      </c>
      <c r="J569" s="10"/>
      <c r="M569" s="53"/>
      <c r="N569" s="53"/>
      <c r="O569" s="53"/>
      <c r="P569" s="53"/>
      <c r="Q569" s="53"/>
      <c r="R569" s="53"/>
    </row>
    <row r="570" spans="1:255" ht="12" customHeight="1">
      <c r="B570" s="284">
        <f>B569+1</f>
        <v>3</v>
      </c>
      <c r="C570" s="225" t="s">
        <v>502</v>
      </c>
      <c r="D570" s="155" t="s">
        <v>503</v>
      </c>
      <c r="E570" s="141">
        <v>7.7</v>
      </c>
      <c r="F570" s="333">
        <f t="shared" si="71"/>
        <v>9.629999999999999</v>
      </c>
      <c r="G570" s="231">
        <v>10.7</v>
      </c>
      <c r="H570" s="71">
        <f>E569*1.3</f>
        <v>7.6049999999999995</v>
      </c>
      <c r="I570" s="12">
        <v>0.4</v>
      </c>
      <c r="J570" s="10"/>
      <c r="M570" s="4"/>
      <c r="N570" s="4"/>
      <c r="O570" s="4"/>
      <c r="P570" s="4"/>
      <c r="Q570" s="4"/>
      <c r="R570" s="4"/>
    </row>
    <row r="571" spans="1:255" s="53" customFormat="1" ht="12" customHeight="1">
      <c r="B571" s="171">
        <f>B570+1</f>
        <v>4</v>
      </c>
      <c r="C571" s="210" t="s">
        <v>777</v>
      </c>
      <c r="D571" s="149" t="s">
        <v>776</v>
      </c>
      <c r="E571" s="104">
        <v>10.050000000000001</v>
      </c>
      <c r="F571" s="333">
        <f t="shared" si="71"/>
        <v>12.96</v>
      </c>
      <c r="G571" s="230">
        <v>14.4</v>
      </c>
      <c r="H571" s="86">
        <f>E570*1.3</f>
        <v>10.01</v>
      </c>
      <c r="I571" s="51">
        <v>0.54300000000000004</v>
      </c>
      <c r="J571" s="52"/>
      <c r="M571" s="307"/>
      <c r="N571" s="307"/>
      <c r="O571" s="307"/>
      <c r="P571" s="307"/>
      <c r="Q571" s="307"/>
      <c r="R571" s="307"/>
    </row>
    <row r="572" spans="1:255" s="4" customFormat="1" ht="12" customHeight="1">
      <c r="B572" s="387">
        <f>B571+1</f>
        <v>5</v>
      </c>
      <c r="C572" s="368" t="s">
        <v>131</v>
      </c>
      <c r="D572" s="419"/>
      <c r="E572" s="389">
        <v>10.050000000000001</v>
      </c>
      <c r="F572" s="370">
        <f t="shared" si="71"/>
        <v>7.2</v>
      </c>
      <c r="G572" s="371">
        <v>8</v>
      </c>
      <c r="H572" s="91">
        <f>E571*1.3</f>
        <v>13.065000000000001</v>
      </c>
      <c r="I572" s="373">
        <v>0.73499999999999999</v>
      </c>
      <c r="J572" s="361"/>
      <c r="M572" s="53"/>
      <c r="N572" s="53"/>
      <c r="O572" s="53"/>
      <c r="P572" s="53"/>
      <c r="Q572" s="53"/>
      <c r="R572" s="53"/>
    </row>
    <row r="573" spans="1:255" s="307" customFormat="1" ht="12" customHeight="1">
      <c r="B573" s="387">
        <f>B572+1</f>
        <v>6</v>
      </c>
      <c r="C573" s="368" t="s">
        <v>132</v>
      </c>
      <c r="D573" s="419"/>
      <c r="E573" s="389"/>
      <c r="F573" s="370">
        <f t="shared" si="71"/>
        <v>17.73</v>
      </c>
      <c r="G573" s="371">
        <v>19.7</v>
      </c>
      <c r="H573" s="304">
        <f>E572*1.3</f>
        <v>13.065000000000001</v>
      </c>
      <c r="I573" s="305">
        <v>0.73499999999999999</v>
      </c>
      <c r="J573" s="306"/>
      <c r="M573"/>
      <c r="N573"/>
      <c r="O573"/>
      <c r="P573"/>
      <c r="Q573"/>
      <c r="R573"/>
    </row>
    <row r="574" spans="1:255" s="53" customFormat="1" ht="12" customHeight="1" thickBot="1">
      <c r="B574" s="205">
        <v>7</v>
      </c>
      <c r="C574" s="217" t="s">
        <v>504</v>
      </c>
      <c r="D574" s="204"/>
      <c r="E574" s="105">
        <v>96</v>
      </c>
      <c r="F574" s="333">
        <f t="shared" si="71"/>
        <v>88.2</v>
      </c>
      <c r="G574" s="235">
        <v>98</v>
      </c>
      <c r="H574" s="86"/>
      <c r="I574" s="51"/>
      <c r="J574" s="52"/>
      <c r="M574" s="90"/>
      <c r="N574" s="63"/>
      <c r="O574" s="63"/>
      <c r="P574" s="63"/>
      <c r="Q574" s="63"/>
      <c r="R574" s="63"/>
    </row>
    <row r="575" spans="1:255" ht="17.25" customHeight="1" thickBot="1">
      <c r="B575" s="567" t="s">
        <v>1534</v>
      </c>
      <c r="C575" s="568"/>
      <c r="D575" s="568"/>
      <c r="E575" s="568"/>
      <c r="F575" s="568"/>
      <c r="G575" s="569"/>
      <c r="H575" s="71">
        <f>E574*1.3</f>
        <v>124.80000000000001</v>
      </c>
      <c r="I575" s="12">
        <v>6.75</v>
      </c>
      <c r="J575" s="10"/>
      <c r="M575" s="4"/>
      <c r="N575" s="4"/>
      <c r="O575" s="4"/>
      <c r="P575" s="4"/>
      <c r="Q575" s="4"/>
      <c r="R575" s="4"/>
    </row>
    <row r="576" spans="1:255" ht="15" customHeight="1">
      <c r="A576" s="84"/>
      <c r="B576" s="185">
        <v>1</v>
      </c>
      <c r="C576" s="218" t="s">
        <v>783</v>
      </c>
      <c r="D576" s="197" t="s">
        <v>782</v>
      </c>
      <c r="E576" s="200">
        <v>19.7</v>
      </c>
      <c r="F576" s="333">
        <f>G576*(1-$F$6/100)</f>
        <v>21.33</v>
      </c>
      <c r="G576" s="236">
        <v>23.7</v>
      </c>
      <c r="H576" s="90"/>
      <c r="I576" s="63"/>
      <c r="J576" s="63"/>
      <c r="K576" s="63"/>
      <c r="L576" s="84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  <c r="CS576" s="63"/>
      <c r="CT576" s="63"/>
      <c r="CU576" s="63"/>
      <c r="CV576" s="63"/>
      <c r="CW576" s="63"/>
      <c r="CX576" s="63"/>
      <c r="CY576" s="63"/>
      <c r="CZ576" s="63"/>
      <c r="DA576" s="63"/>
      <c r="DB576" s="63"/>
      <c r="DC576" s="63"/>
      <c r="DD576" s="63"/>
      <c r="DE576" s="63"/>
      <c r="DF576" s="63"/>
      <c r="DG576" s="63"/>
      <c r="DH576" s="63"/>
      <c r="DI576" s="63"/>
      <c r="DJ576" s="63"/>
      <c r="DK576" s="63"/>
      <c r="DL576" s="63"/>
      <c r="DM576" s="63"/>
      <c r="DN576" s="63"/>
      <c r="DO576" s="63"/>
      <c r="DP576" s="63"/>
      <c r="DQ576" s="63"/>
      <c r="DR576" s="63"/>
      <c r="DS576" s="63"/>
      <c r="DT576" s="63"/>
      <c r="DU576" s="63"/>
      <c r="DV576" s="63"/>
      <c r="DW576" s="63"/>
      <c r="DX576" s="63"/>
      <c r="DY576" s="63"/>
      <c r="DZ576" s="63"/>
      <c r="EA576" s="63"/>
      <c r="EB576" s="63"/>
      <c r="EC576" s="63"/>
      <c r="ED576" s="63"/>
      <c r="EE576" s="63"/>
      <c r="EF576" s="63"/>
      <c r="EG576" s="63"/>
      <c r="EH576" s="63"/>
      <c r="EI576" s="63"/>
      <c r="EJ576" s="63"/>
      <c r="EK576" s="63"/>
      <c r="EL576" s="63"/>
      <c r="EM576" s="63"/>
      <c r="EN576" s="63"/>
      <c r="EO576" s="63"/>
      <c r="EP576" s="63"/>
      <c r="EQ576" s="63"/>
      <c r="ER576" s="63"/>
      <c r="ES576" s="63"/>
      <c r="ET576" s="63"/>
      <c r="EU576" s="63"/>
      <c r="EV576" s="63"/>
      <c r="EW576" s="63"/>
      <c r="EX576" s="63"/>
      <c r="EY576" s="63"/>
      <c r="EZ576" s="63"/>
      <c r="FA576" s="63"/>
      <c r="FB576" s="63"/>
      <c r="FC576" s="63"/>
      <c r="FD576" s="63"/>
      <c r="FE576" s="63"/>
      <c r="FF576" s="63"/>
      <c r="FG576" s="63"/>
      <c r="FH576" s="63"/>
      <c r="FI576" s="63"/>
      <c r="FJ576" s="63"/>
      <c r="FK576" s="63"/>
      <c r="FL576" s="63"/>
      <c r="FM576" s="63"/>
      <c r="FN576" s="63"/>
      <c r="FO576" s="63"/>
      <c r="FP576" s="63"/>
      <c r="FQ576" s="63"/>
      <c r="FR576" s="63"/>
      <c r="FS576" s="63"/>
      <c r="FT576" s="63"/>
      <c r="FU576" s="63"/>
      <c r="FV576" s="63"/>
      <c r="FW576" s="63"/>
      <c r="FX576" s="63"/>
      <c r="FY576" s="63"/>
      <c r="FZ576" s="63"/>
      <c r="GA576" s="63"/>
      <c r="GB576" s="63"/>
      <c r="GC576" s="63"/>
      <c r="GD576" s="63"/>
      <c r="GE576" s="63"/>
      <c r="GF576" s="63"/>
      <c r="GG576" s="63"/>
      <c r="GH576" s="63"/>
      <c r="GI576" s="63"/>
      <c r="GJ576" s="63"/>
      <c r="GK576" s="63"/>
      <c r="GL576" s="63"/>
      <c r="GM576" s="63"/>
      <c r="GN576" s="63"/>
      <c r="GO576" s="63"/>
      <c r="GP576" s="63"/>
      <c r="GQ576" s="63"/>
      <c r="GR576" s="63"/>
      <c r="GS576" s="63"/>
      <c r="GT576" s="63"/>
      <c r="GU576" s="63"/>
      <c r="GV576" s="63"/>
      <c r="GW576" s="63"/>
      <c r="GX576" s="63"/>
      <c r="GY576" s="63"/>
      <c r="GZ576" s="63"/>
      <c r="HA576" s="63"/>
      <c r="HB576" s="63"/>
      <c r="HC576" s="63"/>
      <c r="HD576" s="63"/>
      <c r="HE576" s="63"/>
      <c r="HF576" s="63"/>
      <c r="HG576" s="63"/>
      <c r="HH576" s="63"/>
      <c r="HI576" s="63"/>
      <c r="HJ576" s="63"/>
      <c r="HK576" s="63"/>
      <c r="HL576" s="63"/>
      <c r="HM576" s="63"/>
      <c r="HN576" s="63"/>
      <c r="HO576" s="63"/>
      <c r="HP576" s="63"/>
      <c r="HQ576" s="63"/>
      <c r="HR576" s="63"/>
      <c r="HS576" s="63"/>
      <c r="HT576" s="63"/>
      <c r="HU576" s="63"/>
      <c r="HV576" s="63"/>
      <c r="HW576" s="63"/>
      <c r="HX576" s="63"/>
      <c r="HY576" s="63"/>
      <c r="HZ576" s="63"/>
      <c r="IA576" s="63"/>
      <c r="IB576" s="63"/>
      <c r="IC576" s="63"/>
      <c r="ID576" s="63"/>
      <c r="IE576" s="63"/>
      <c r="IF576" s="63"/>
      <c r="IG576" s="63"/>
      <c r="IH576" s="63"/>
      <c r="II576" s="63"/>
      <c r="IJ576" s="63"/>
      <c r="IK576" s="63"/>
      <c r="IL576" s="63"/>
      <c r="IM576" s="63"/>
      <c r="IN576" s="63"/>
      <c r="IO576" s="63"/>
      <c r="IP576" s="63"/>
      <c r="IQ576" s="63"/>
      <c r="IR576" s="63"/>
      <c r="IS576" s="63"/>
      <c r="IT576" s="63"/>
      <c r="IU576" s="63"/>
    </row>
    <row r="577" spans="1:255" s="4" customFormat="1" ht="15.75" customHeight="1" thickBot="1">
      <c r="B577" s="456">
        <f>B576+1</f>
        <v>2</v>
      </c>
      <c r="C577" s="475" t="s">
        <v>785</v>
      </c>
      <c r="D577" s="505" t="s">
        <v>784</v>
      </c>
      <c r="E577" s="477">
        <v>45.9</v>
      </c>
      <c r="F577" s="370">
        <f>G577*(1-$F$6/100)</f>
        <v>48.906000000000006</v>
      </c>
      <c r="G577" s="478">
        <v>54.34</v>
      </c>
      <c r="H577" s="91">
        <f>E576*1.3</f>
        <v>25.61</v>
      </c>
      <c r="I577" s="373">
        <v>0.91900000000000004</v>
      </c>
      <c r="J577" s="361"/>
      <c r="M577" s="118"/>
      <c r="N577" s="118"/>
      <c r="O577" s="118"/>
      <c r="P577" s="118"/>
      <c r="Q577" s="118"/>
      <c r="R577" s="118"/>
    </row>
    <row r="578" spans="1:255" ht="33.75" customHeight="1" thickBot="1">
      <c r="B578" s="585"/>
      <c r="C578" s="586"/>
      <c r="D578" s="586"/>
      <c r="E578" s="586"/>
      <c r="F578" s="586"/>
      <c r="G578" s="587"/>
      <c r="H578" s="71">
        <f>E577*1.3</f>
        <v>59.67</v>
      </c>
      <c r="I578" s="12">
        <v>2.8730158730099999</v>
      </c>
      <c r="J578" s="10"/>
      <c r="M578" s="378"/>
      <c r="N578" s="378"/>
      <c r="O578" s="378"/>
      <c r="P578" s="378"/>
      <c r="Q578" s="378"/>
      <c r="R578" s="378"/>
    </row>
    <row r="579" spans="1:255" s="118" customFormat="1" ht="17.25" customHeight="1" thickBot="1">
      <c r="B579" s="567" t="s">
        <v>1535</v>
      </c>
      <c r="C579" s="568"/>
      <c r="D579" s="568"/>
      <c r="E579" s="568"/>
      <c r="F579" s="568"/>
      <c r="G579" s="569"/>
      <c r="H579" s="119"/>
      <c r="I579" s="120"/>
      <c r="J579" s="121"/>
      <c r="M579" s="54"/>
      <c r="N579" s="54"/>
      <c r="O579" s="54"/>
      <c r="P579" s="54"/>
      <c r="Q579" s="54"/>
      <c r="R579" s="54"/>
    </row>
    <row r="580" spans="1:255" s="378" customFormat="1" ht="15" customHeight="1" thickBot="1">
      <c r="B580" s="479">
        <v>1</v>
      </c>
      <c r="C580" s="494" t="s">
        <v>804</v>
      </c>
      <c r="D580" s="481" t="s">
        <v>805</v>
      </c>
      <c r="E580" s="506"/>
      <c r="F580" s="370">
        <f>G580*(1-$F$6/100)</f>
        <v>72</v>
      </c>
      <c r="G580" s="483">
        <v>80</v>
      </c>
      <c r="H580" s="91"/>
      <c r="I580" s="373"/>
      <c r="J580" s="361"/>
      <c r="M580" s="54"/>
      <c r="N580" s="54"/>
      <c r="O580" s="54"/>
      <c r="P580" s="54"/>
      <c r="Q580" s="54"/>
      <c r="R580" s="54"/>
    </row>
    <row r="581" spans="1:255" s="54" customFormat="1" ht="17.25" customHeight="1" thickBot="1">
      <c r="B581" s="567" t="s">
        <v>1536</v>
      </c>
      <c r="C581" s="568"/>
      <c r="D581" s="568"/>
      <c r="E581" s="568"/>
      <c r="F581" s="568"/>
      <c r="G581" s="569"/>
      <c r="H581" s="71"/>
      <c r="I581" s="12"/>
      <c r="J581" s="10"/>
    </row>
    <row r="582" spans="1:255" s="54" customFormat="1" ht="15" customHeight="1">
      <c r="B582" s="185">
        <v>1</v>
      </c>
      <c r="C582" s="219" t="s">
        <v>806</v>
      </c>
      <c r="D582" s="147" t="s">
        <v>807</v>
      </c>
      <c r="E582" s="109"/>
      <c r="F582" s="333">
        <f>G582*(1-$F$6/100)</f>
        <v>133.20000000000002</v>
      </c>
      <c r="G582" s="236">
        <v>148</v>
      </c>
      <c r="H582" s="71"/>
      <c r="I582" s="12"/>
      <c r="J582" s="10"/>
      <c r="M582" s="82"/>
      <c r="N582" s="68"/>
      <c r="O582" s="68"/>
      <c r="P582" s="68"/>
      <c r="Q582" s="68"/>
      <c r="R582" s="68"/>
    </row>
    <row r="583" spans="1:255" s="54" customFormat="1" ht="12" customHeight="1">
      <c r="B583" s="171">
        <f>B582+1</f>
        <v>2</v>
      </c>
      <c r="C583" s="211" t="s">
        <v>808</v>
      </c>
      <c r="D583" s="148" t="s">
        <v>809</v>
      </c>
      <c r="E583" s="108"/>
      <c r="F583" s="333">
        <f>G583*(1-$F$6/100)</f>
        <v>178.20000000000002</v>
      </c>
      <c r="G583" s="286" t="s">
        <v>1481</v>
      </c>
      <c r="H583" s="71"/>
      <c r="I583" s="12"/>
      <c r="J583" s="10"/>
    </row>
    <row r="584" spans="1:255" s="54" customFormat="1" ht="12" customHeight="1" thickBot="1">
      <c r="A584" s="85"/>
      <c r="B584" s="205">
        <f>B583+1</f>
        <v>3</v>
      </c>
      <c r="C584" s="216" t="s">
        <v>810</v>
      </c>
      <c r="D584" s="180" t="s">
        <v>811</v>
      </c>
      <c r="E584" s="105"/>
      <c r="F584" s="333">
        <f>G584*(1-$F$6/100)</f>
        <v>202.5</v>
      </c>
      <c r="G584" s="235">
        <v>225</v>
      </c>
      <c r="H584" s="82"/>
      <c r="I584" s="68"/>
      <c r="J584" s="68"/>
      <c r="K584" s="68"/>
      <c r="L584" s="85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68"/>
      <c r="AI584" s="68"/>
      <c r="AJ584" s="68"/>
      <c r="AK584" s="68"/>
      <c r="AL584" s="68"/>
      <c r="AM584" s="68"/>
      <c r="AN584" s="68"/>
      <c r="AO584" s="68"/>
      <c r="AP584" s="68"/>
      <c r="AQ584" s="68"/>
      <c r="AR584" s="68"/>
      <c r="AS584" s="68"/>
      <c r="AT584" s="68"/>
      <c r="AU584" s="68"/>
      <c r="AV584" s="68"/>
      <c r="AW584" s="68"/>
      <c r="AX584" s="68"/>
      <c r="AY584" s="68"/>
      <c r="AZ584" s="68"/>
      <c r="BA584" s="68"/>
      <c r="BB584" s="68"/>
      <c r="BC584" s="68"/>
      <c r="BD584" s="68"/>
      <c r="BE584" s="68"/>
      <c r="BF584" s="68"/>
      <c r="BG584" s="68"/>
      <c r="BH584" s="68"/>
      <c r="BI584" s="68"/>
      <c r="BJ584" s="68"/>
      <c r="BK584" s="68"/>
      <c r="BL584" s="68"/>
      <c r="BM584" s="68"/>
      <c r="BN584" s="68"/>
      <c r="BO584" s="68"/>
      <c r="BP584" s="68"/>
      <c r="BQ584" s="68"/>
      <c r="BR584" s="68"/>
      <c r="BS584" s="68"/>
      <c r="BT584" s="68"/>
      <c r="BU584" s="68"/>
      <c r="BV584" s="68"/>
      <c r="BW584" s="68"/>
      <c r="BX584" s="68"/>
      <c r="BY584" s="68"/>
      <c r="BZ584" s="68"/>
      <c r="CA584" s="68"/>
      <c r="CB584" s="68"/>
      <c r="CC584" s="68"/>
      <c r="CD584" s="68"/>
      <c r="CE584" s="68"/>
      <c r="CF584" s="68"/>
      <c r="CG584" s="68"/>
      <c r="CH584" s="68"/>
      <c r="CI584" s="68"/>
      <c r="CJ584" s="68"/>
      <c r="CK584" s="68"/>
      <c r="CL584" s="68"/>
      <c r="CM584" s="68"/>
      <c r="CN584" s="68"/>
      <c r="CO584" s="68"/>
      <c r="CP584" s="68"/>
      <c r="CQ584" s="68"/>
      <c r="CR584" s="68"/>
      <c r="CS584" s="68"/>
      <c r="CT584" s="68"/>
      <c r="CU584" s="68"/>
      <c r="CV584" s="68"/>
      <c r="CW584" s="68"/>
      <c r="CX584" s="68"/>
      <c r="CY584" s="68"/>
      <c r="CZ584" s="68"/>
      <c r="DA584" s="68"/>
      <c r="DB584" s="68"/>
      <c r="DC584" s="68"/>
      <c r="DD584" s="68"/>
      <c r="DE584" s="68"/>
      <c r="DF584" s="68"/>
      <c r="DG584" s="68"/>
      <c r="DH584" s="68"/>
      <c r="DI584" s="68"/>
      <c r="DJ584" s="68"/>
      <c r="DK584" s="68"/>
      <c r="DL584" s="68"/>
      <c r="DM584" s="68"/>
      <c r="DN584" s="68"/>
      <c r="DO584" s="68"/>
      <c r="DP584" s="68"/>
      <c r="DQ584" s="68"/>
      <c r="DR584" s="68"/>
      <c r="DS584" s="68"/>
      <c r="DT584" s="68"/>
      <c r="DU584" s="68"/>
      <c r="DV584" s="68"/>
      <c r="DW584" s="68"/>
      <c r="DX584" s="68"/>
      <c r="DY584" s="68"/>
      <c r="DZ584" s="68"/>
      <c r="EA584" s="68"/>
      <c r="EB584" s="68"/>
      <c r="EC584" s="68"/>
      <c r="ED584" s="68"/>
      <c r="EE584" s="68"/>
      <c r="EF584" s="68"/>
      <c r="EG584" s="68"/>
      <c r="EH584" s="68"/>
      <c r="EI584" s="68"/>
      <c r="EJ584" s="68"/>
      <c r="EK584" s="68"/>
      <c r="EL584" s="68"/>
      <c r="EM584" s="68"/>
      <c r="EN584" s="68"/>
      <c r="EO584" s="68"/>
      <c r="EP584" s="68"/>
      <c r="EQ584" s="68"/>
      <c r="ER584" s="68"/>
      <c r="ES584" s="68"/>
      <c r="ET584" s="68"/>
      <c r="EU584" s="68"/>
      <c r="EV584" s="68"/>
      <c r="EW584" s="68"/>
      <c r="EX584" s="68"/>
      <c r="EY584" s="68"/>
      <c r="EZ584" s="68"/>
      <c r="FA584" s="68"/>
      <c r="FB584" s="68"/>
      <c r="FC584" s="68"/>
      <c r="FD584" s="68"/>
      <c r="FE584" s="68"/>
      <c r="FF584" s="68"/>
      <c r="FG584" s="68"/>
      <c r="FH584" s="68"/>
      <c r="FI584" s="68"/>
      <c r="FJ584" s="68"/>
      <c r="FK584" s="68"/>
      <c r="FL584" s="68"/>
      <c r="FM584" s="68"/>
      <c r="FN584" s="68"/>
      <c r="FO584" s="68"/>
      <c r="FP584" s="68"/>
      <c r="FQ584" s="68"/>
      <c r="FR584" s="68"/>
      <c r="FS584" s="68"/>
      <c r="FT584" s="68"/>
      <c r="FU584" s="68"/>
      <c r="FV584" s="68"/>
      <c r="FW584" s="68"/>
      <c r="FX584" s="68"/>
      <c r="FY584" s="68"/>
      <c r="FZ584" s="68"/>
      <c r="GA584" s="68"/>
      <c r="GB584" s="68"/>
      <c r="GC584" s="68"/>
      <c r="GD584" s="68"/>
      <c r="GE584" s="68"/>
      <c r="GF584" s="68"/>
      <c r="GG584" s="68"/>
      <c r="GH584" s="68"/>
      <c r="GI584" s="68"/>
      <c r="GJ584" s="68"/>
      <c r="GK584" s="68"/>
      <c r="GL584" s="68"/>
      <c r="GM584" s="68"/>
      <c r="GN584" s="68"/>
      <c r="GO584" s="68"/>
      <c r="GP584" s="68"/>
      <c r="GQ584" s="68"/>
      <c r="GR584" s="68"/>
      <c r="GS584" s="68"/>
      <c r="GT584" s="68"/>
      <c r="GU584" s="68"/>
      <c r="GV584" s="68"/>
      <c r="GW584" s="68"/>
      <c r="GX584" s="68"/>
      <c r="GY584" s="68"/>
      <c r="GZ584" s="68"/>
      <c r="HA584" s="68"/>
      <c r="HB584" s="68"/>
      <c r="HC584" s="68"/>
      <c r="HD584" s="68"/>
      <c r="HE584" s="68"/>
      <c r="HF584" s="68"/>
      <c r="HG584" s="68"/>
      <c r="HH584" s="68"/>
      <c r="HI584" s="68"/>
      <c r="HJ584" s="68"/>
      <c r="HK584" s="68"/>
      <c r="HL584" s="68"/>
      <c r="HM584" s="68"/>
      <c r="HN584" s="68"/>
      <c r="HO584" s="68"/>
      <c r="HP584" s="68"/>
      <c r="HQ584" s="68"/>
      <c r="HR584" s="68"/>
      <c r="HS584" s="68"/>
      <c r="HT584" s="68"/>
      <c r="HU584" s="68"/>
      <c r="HV584" s="68"/>
      <c r="HW584" s="68"/>
      <c r="HX584" s="68"/>
      <c r="HY584" s="68"/>
      <c r="HZ584" s="68"/>
      <c r="IA584" s="68"/>
      <c r="IB584" s="68"/>
      <c r="IC584" s="68"/>
      <c r="ID584" s="68"/>
      <c r="IE584" s="68"/>
      <c r="IF584" s="68"/>
      <c r="IG584" s="68"/>
      <c r="IH584" s="68"/>
      <c r="II584" s="68"/>
      <c r="IJ584" s="68"/>
      <c r="IK584" s="68"/>
      <c r="IL584" s="68"/>
      <c r="IM584" s="68"/>
      <c r="IN584" s="68"/>
      <c r="IO584" s="68"/>
      <c r="IP584" s="68"/>
      <c r="IQ584" s="68"/>
      <c r="IR584" s="68"/>
      <c r="IS584" s="68"/>
      <c r="IT584" s="68"/>
      <c r="IU584" s="68"/>
    </row>
    <row r="585" spans="1:255" s="54" customFormat="1" ht="17.25" customHeight="1" thickBot="1">
      <c r="B585" s="567" t="s">
        <v>1537</v>
      </c>
      <c r="C585" s="568"/>
      <c r="D585" s="568"/>
      <c r="E585" s="568"/>
      <c r="F585" s="568"/>
      <c r="G585" s="569"/>
      <c r="H585" s="71"/>
      <c r="I585" s="12"/>
      <c r="J585" s="10"/>
    </row>
    <row r="586" spans="1:255" s="54" customFormat="1" ht="15" customHeight="1" thickBot="1">
      <c r="B586" s="184">
        <v>1</v>
      </c>
      <c r="C586" s="221" t="s">
        <v>822</v>
      </c>
      <c r="D586" s="182" t="s">
        <v>823</v>
      </c>
      <c r="E586" s="77"/>
      <c r="F586" s="333">
        <f>G586*(1-$F$6/100)</f>
        <v>23.400000000000002</v>
      </c>
      <c r="G586" s="233">
        <v>26</v>
      </c>
      <c r="H586" s="71"/>
      <c r="I586" s="12"/>
      <c r="J586" s="10"/>
      <c r="M586" s="378"/>
      <c r="N586" s="378"/>
      <c r="O586" s="378"/>
      <c r="P586" s="378"/>
      <c r="Q586" s="378"/>
      <c r="R586" s="378"/>
    </row>
    <row r="587" spans="1:255" s="54" customFormat="1" ht="17.25" customHeight="1" thickBot="1">
      <c r="B587" s="567" t="s">
        <v>1538</v>
      </c>
      <c r="C587" s="568"/>
      <c r="D587" s="568"/>
      <c r="E587" s="568"/>
      <c r="F587" s="568"/>
      <c r="G587" s="569"/>
      <c r="H587" s="71"/>
      <c r="I587" s="12"/>
      <c r="J587" s="10"/>
      <c r="M587" s="4"/>
      <c r="N587" s="4"/>
      <c r="O587" s="4"/>
      <c r="P587" s="4"/>
      <c r="Q587" s="4"/>
      <c r="R587" s="4"/>
    </row>
    <row r="588" spans="1:255" s="378" customFormat="1" ht="15" customHeight="1">
      <c r="B588" s="437">
        <v>1</v>
      </c>
      <c r="C588" s="438" t="s">
        <v>903</v>
      </c>
      <c r="D588" s="439"/>
      <c r="E588" s="440">
        <v>16</v>
      </c>
      <c r="F588" s="370">
        <f>G588*(1-$F$6/100)</f>
        <v>18</v>
      </c>
      <c r="G588" s="398">
        <v>20</v>
      </c>
      <c r="H588" s="91"/>
      <c r="I588" s="373"/>
      <c r="J588" s="361"/>
      <c r="M588"/>
      <c r="N588"/>
      <c r="O588"/>
      <c r="P588"/>
      <c r="Q588"/>
      <c r="R588"/>
    </row>
    <row r="589" spans="1:255" s="4" customFormat="1" ht="12" customHeight="1" thickBot="1">
      <c r="B589" s="525">
        <f>B588+1</f>
        <v>2</v>
      </c>
      <c r="C589" s="261" t="s">
        <v>904</v>
      </c>
      <c r="D589" s="442"/>
      <c r="E589" s="443">
        <v>13</v>
      </c>
      <c r="F589" s="366">
        <f>G589*(1-$F$6/100)</f>
        <v>14.4</v>
      </c>
      <c r="G589" s="444">
        <v>16</v>
      </c>
      <c r="H589" s="91">
        <f>E588*1.3</f>
        <v>20.8</v>
      </c>
      <c r="I589" s="360"/>
      <c r="J589" s="361"/>
    </row>
    <row r="590" spans="1:255" ht="17.25" customHeight="1" thickBot="1">
      <c r="B590" s="567" t="s">
        <v>1539</v>
      </c>
      <c r="C590" s="568"/>
      <c r="D590" s="568"/>
      <c r="E590" s="568"/>
      <c r="F590" s="568"/>
      <c r="G590" s="569"/>
      <c r="H590" s="71">
        <f>E589*1.3</f>
        <v>16.900000000000002</v>
      </c>
      <c r="I590" s="13"/>
      <c r="J590" s="10"/>
      <c r="M590" s="307"/>
      <c r="N590" s="307"/>
      <c r="O590" s="307"/>
      <c r="P590" s="307"/>
      <c r="Q590" s="307"/>
      <c r="R590" s="307"/>
    </row>
    <row r="591" spans="1:255" s="4" customFormat="1" ht="15" customHeight="1">
      <c r="B591" s="437">
        <v>1</v>
      </c>
      <c r="C591" s="438" t="s">
        <v>300</v>
      </c>
      <c r="D591" s="439" t="s">
        <v>268</v>
      </c>
      <c r="E591" s="440">
        <v>5.7</v>
      </c>
      <c r="F591" s="370">
        <f>G591*(1-$F$6/100)</f>
        <v>7.2</v>
      </c>
      <c r="G591" s="398">
        <v>8</v>
      </c>
      <c r="H591" s="91"/>
      <c r="I591" s="360"/>
      <c r="J591" s="361"/>
      <c r="M591" s="53"/>
      <c r="N591" s="53"/>
      <c r="O591" s="53"/>
      <c r="P591" s="53"/>
      <c r="Q591" s="53"/>
      <c r="R591" s="53"/>
    </row>
    <row r="592" spans="1:255" s="307" customFormat="1" ht="12" customHeight="1" thickBot="1">
      <c r="B592" s="456">
        <f>B591+1</f>
        <v>2</v>
      </c>
      <c r="C592" s="475" t="s">
        <v>302</v>
      </c>
      <c r="D592" s="505" t="s">
        <v>301</v>
      </c>
      <c r="E592" s="477">
        <v>14</v>
      </c>
      <c r="F592" s="370">
        <f>G592*(1-$F$6/100)</f>
        <v>25.2</v>
      </c>
      <c r="G592" s="478">
        <v>28</v>
      </c>
      <c r="H592" s="304">
        <f>E591*1.3</f>
        <v>7.41</v>
      </c>
      <c r="I592" s="372">
        <v>0.90510000000000002</v>
      </c>
      <c r="J592" s="306"/>
      <c r="M592" s="53"/>
      <c r="N592" s="53"/>
      <c r="O592" s="53"/>
      <c r="P592" s="53"/>
      <c r="Q592" s="53"/>
      <c r="R592" s="53"/>
    </row>
    <row r="593" spans="2:18" s="53" customFormat="1" ht="17.25" customHeight="1" thickBot="1">
      <c r="B593" s="567" t="s">
        <v>1540</v>
      </c>
      <c r="C593" s="568"/>
      <c r="D593" s="568"/>
      <c r="E593" s="568"/>
      <c r="F593" s="568"/>
      <c r="G593" s="569"/>
      <c r="H593" s="86">
        <f>E592*1.3</f>
        <v>18.2</v>
      </c>
      <c r="I593" s="55">
        <v>1.343</v>
      </c>
      <c r="J593" s="52"/>
    </row>
    <row r="594" spans="2:18" s="53" customFormat="1" ht="15" customHeight="1">
      <c r="B594" s="185">
        <v>1</v>
      </c>
      <c r="C594" s="219" t="s">
        <v>303</v>
      </c>
      <c r="D594" s="285" t="s">
        <v>304</v>
      </c>
      <c r="E594" s="200"/>
      <c r="F594" s="333">
        <f>G594*(1-$F$6/100)</f>
        <v>272.7</v>
      </c>
      <c r="G594" s="236">
        <v>303</v>
      </c>
      <c r="H594" s="86"/>
      <c r="I594" s="55"/>
      <c r="J594" s="52"/>
    </row>
    <row r="595" spans="2:18" s="53" customFormat="1" ht="12" customHeight="1" thickBot="1">
      <c r="B595" s="205">
        <f>B594+1</f>
        <v>2</v>
      </c>
      <c r="C595" s="216" t="s">
        <v>305</v>
      </c>
      <c r="D595" s="242" t="s">
        <v>306</v>
      </c>
      <c r="E595" s="181"/>
      <c r="F595" s="333">
        <f>G595*(1-$F$6/100)</f>
        <v>53.550000000000004</v>
      </c>
      <c r="G595" s="235">
        <v>59.5</v>
      </c>
      <c r="H595" s="86"/>
      <c r="I595" s="55"/>
      <c r="J595" s="52"/>
    </row>
    <row r="596" spans="2:18" s="53" customFormat="1" ht="17.25" customHeight="1" thickBot="1">
      <c r="B596" s="567" t="s">
        <v>1541</v>
      </c>
      <c r="C596" s="568"/>
      <c r="D596" s="568"/>
      <c r="E596" s="568"/>
      <c r="F596" s="568"/>
      <c r="G596" s="569"/>
      <c r="H596" s="86"/>
      <c r="I596" s="55"/>
      <c r="J596" s="52"/>
    </row>
    <row r="597" spans="2:18" s="53" customFormat="1" ht="15" customHeight="1" thickBot="1">
      <c r="B597" s="280">
        <v>1</v>
      </c>
      <c r="C597" s="281" t="s">
        <v>307</v>
      </c>
      <c r="D597" s="287" t="s">
        <v>308</v>
      </c>
      <c r="E597" s="288"/>
      <c r="F597" s="333">
        <f>G597*(1-$F$6/100)</f>
        <v>54</v>
      </c>
      <c r="G597" s="237">
        <v>60</v>
      </c>
      <c r="H597" s="86"/>
      <c r="I597" s="55"/>
      <c r="J597" s="52"/>
      <c r="M597" s="133"/>
      <c r="N597" s="133"/>
      <c r="O597" s="133"/>
      <c r="P597" s="133"/>
      <c r="Q597" s="133"/>
      <c r="R597" s="133"/>
    </row>
    <row r="598" spans="2:18" s="53" customFormat="1" ht="33.75" customHeight="1" thickBot="1">
      <c r="B598" s="585"/>
      <c r="C598" s="586"/>
      <c r="D598" s="586"/>
      <c r="E598" s="586"/>
      <c r="F598" s="586"/>
      <c r="G598" s="587"/>
      <c r="H598" s="86"/>
      <c r="I598" s="55"/>
      <c r="J598" s="52"/>
      <c r="M598" s="133"/>
      <c r="N598" s="133"/>
      <c r="O598" s="133"/>
      <c r="P598" s="133"/>
      <c r="Q598" s="133"/>
      <c r="R598" s="133"/>
    </row>
    <row r="599" spans="2:18" s="133" customFormat="1" ht="17.25" customHeight="1" thickBot="1">
      <c r="B599" s="567" t="s">
        <v>1542</v>
      </c>
      <c r="C599" s="568"/>
      <c r="D599" s="568"/>
      <c r="E599" s="568"/>
      <c r="F599" s="568"/>
      <c r="G599" s="569"/>
      <c r="H599" s="134"/>
      <c r="I599" s="135"/>
      <c r="J599" s="136"/>
      <c r="M599" s="53"/>
      <c r="N599" s="53"/>
      <c r="O599" s="53"/>
      <c r="P599" s="53"/>
      <c r="Q599" s="53"/>
      <c r="R599" s="53"/>
    </row>
    <row r="600" spans="2:18" s="133" customFormat="1" ht="15" customHeight="1">
      <c r="B600" s="205">
        <v>1</v>
      </c>
      <c r="C600" s="216" t="s">
        <v>309</v>
      </c>
      <c r="D600" s="202" t="s">
        <v>310</v>
      </c>
      <c r="E600" s="181"/>
      <c r="F600" s="333">
        <f>G600*(1-$F$6/100)</f>
        <v>818.37</v>
      </c>
      <c r="G600" s="235">
        <v>909.3</v>
      </c>
      <c r="H600" s="134"/>
      <c r="I600" s="135"/>
      <c r="J600" s="136"/>
      <c r="M600" s="53"/>
      <c r="N600" s="53"/>
      <c r="O600" s="53"/>
      <c r="P600" s="53"/>
      <c r="Q600" s="53"/>
      <c r="R600" s="53"/>
    </row>
    <row r="601" spans="2:18" s="53" customFormat="1" ht="15" customHeight="1" thickBot="1">
      <c r="B601" s="185">
        <v>2</v>
      </c>
      <c r="C601" s="219" t="s">
        <v>1020</v>
      </c>
      <c r="D601" s="203" t="s">
        <v>1021</v>
      </c>
      <c r="E601" s="200"/>
      <c r="F601" s="333">
        <f>G601*(1-$F$6/100)</f>
        <v>2262.2399999999998</v>
      </c>
      <c r="G601" s="236">
        <v>2513.6</v>
      </c>
      <c r="H601" s="86"/>
      <c r="I601" s="55"/>
      <c r="J601" s="52"/>
    </row>
    <row r="602" spans="2:18" s="53" customFormat="1" ht="17.25" customHeight="1" thickBot="1">
      <c r="B602" s="567" t="s">
        <v>1543</v>
      </c>
      <c r="C602" s="568"/>
      <c r="D602" s="568"/>
      <c r="E602" s="568"/>
      <c r="F602" s="568"/>
      <c r="G602" s="569"/>
      <c r="H602" s="86"/>
      <c r="I602" s="55"/>
      <c r="J602" s="52"/>
    </row>
    <row r="603" spans="2:18" s="53" customFormat="1" ht="15" customHeight="1">
      <c r="B603" s="185">
        <v>1</v>
      </c>
      <c r="C603" s="219" t="s">
        <v>311</v>
      </c>
      <c r="D603" s="203" t="s">
        <v>312</v>
      </c>
      <c r="E603" s="200"/>
      <c r="F603" s="333">
        <f>G603*(1-$F$6/100)</f>
        <v>405</v>
      </c>
      <c r="G603" s="236">
        <v>450</v>
      </c>
      <c r="H603" s="86"/>
      <c r="I603" s="55"/>
      <c r="J603" s="52"/>
    </row>
    <row r="604" spans="2:18" s="53" customFormat="1" ht="12" customHeight="1" thickBot="1">
      <c r="B604" s="205">
        <f>B603+1</f>
        <v>2</v>
      </c>
      <c r="C604" s="216" t="s">
        <v>313</v>
      </c>
      <c r="D604" s="202" t="s">
        <v>314</v>
      </c>
      <c r="E604" s="181"/>
      <c r="F604" s="333">
        <f>G604*(1-$F$6/100)</f>
        <v>891</v>
      </c>
      <c r="G604" s="235">
        <v>990</v>
      </c>
      <c r="H604" s="86"/>
      <c r="I604" s="55"/>
      <c r="J604" s="52"/>
    </row>
    <row r="605" spans="2:18" s="53" customFormat="1" ht="17.25" customHeight="1" thickBot="1">
      <c r="B605" s="567" t="s">
        <v>1544</v>
      </c>
      <c r="C605" s="568"/>
      <c r="D605" s="568"/>
      <c r="E605" s="568"/>
      <c r="F605" s="568"/>
      <c r="G605" s="569"/>
      <c r="H605" s="86"/>
      <c r="I605" s="55"/>
      <c r="J605" s="52"/>
    </row>
    <row r="606" spans="2:18" s="53" customFormat="1" ht="15" customHeight="1">
      <c r="B606" s="185">
        <v>1</v>
      </c>
      <c r="C606" s="219" t="s">
        <v>317</v>
      </c>
      <c r="D606" s="203" t="s">
        <v>318</v>
      </c>
      <c r="E606" s="200"/>
      <c r="F606" s="333">
        <f>G606*(1-$F$6/100)</f>
        <v>1325.52</v>
      </c>
      <c r="G606" s="236">
        <v>1472.8</v>
      </c>
      <c r="H606" s="86"/>
      <c r="I606" s="55"/>
      <c r="J606" s="52"/>
    </row>
    <row r="607" spans="2:18" s="53" customFormat="1" ht="12" customHeight="1" thickBot="1">
      <c r="B607" s="205">
        <f>B606+1</f>
        <v>2</v>
      </c>
      <c r="C607" s="216" t="s">
        <v>315</v>
      </c>
      <c r="D607" s="202" t="s">
        <v>316</v>
      </c>
      <c r="E607" s="181"/>
      <c r="F607" s="333">
        <f>G607*(1-$F$6/100)</f>
        <v>1782</v>
      </c>
      <c r="G607" s="235">
        <v>1980</v>
      </c>
      <c r="H607" s="86"/>
      <c r="I607" s="55"/>
      <c r="J607" s="52"/>
    </row>
    <row r="608" spans="2:18" s="53" customFormat="1" ht="17.25" customHeight="1" thickBot="1">
      <c r="B608" s="567" t="s">
        <v>1564</v>
      </c>
      <c r="C608" s="568"/>
      <c r="D608" s="568"/>
      <c r="E608" s="568"/>
      <c r="F608" s="568"/>
      <c r="G608" s="569"/>
      <c r="H608" s="86"/>
      <c r="I608" s="55"/>
      <c r="J608" s="52"/>
    </row>
    <row r="609" spans="2:18" s="53" customFormat="1" ht="15" customHeight="1" thickBot="1">
      <c r="B609" s="184">
        <v>1</v>
      </c>
      <c r="C609" s="221" t="s">
        <v>319</v>
      </c>
      <c r="D609" s="207" t="s">
        <v>320</v>
      </c>
      <c r="E609" s="183"/>
      <c r="F609" s="333">
        <f>G609*(1-$F$6/100)</f>
        <v>1018.08</v>
      </c>
      <c r="G609" s="233">
        <v>1131.2</v>
      </c>
      <c r="H609" s="86"/>
      <c r="I609" s="55"/>
      <c r="J609" s="52"/>
    </row>
    <row r="610" spans="2:18" s="53" customFormat="1" ht="17.25" customHeight="1" thickBot="1">
      <c r="B610" s="567" t="s">
        <v>1545</v>
      </c>
      <c r="C610" s="568"/>
      <c r="D610" s="568"/>
      <c r="E610" s="568"/>
      <c r="F610" s="568"/>
      <c r="G610" s="569"/>
      <c r="H610" s="86"/>
      <c r="I610" s="55"/>
      <c r="J610" s="52"/>
    </row>
    <row r="611" spans="2:18" s="53" customFormat="1" ht="15" customHeight="1">
      <c r="B611" s="185">
        <v>1</v>
      </c>
      <c r="C611" s="219" t="s">
        <v>321</v>
      </c>
      <c r="D611" s="203" t="s">
        <v>322</v>
      </c>
      <c r="E611" s="200"/>
      <c r="F611" s="333">
        <f>G611*(1-$F$6/100)</f>
        <v>15.3</v>
      </c>
      <c r="G611" s="236">
        <v>17</v>
      </c>
      <c r="H611" s="86"/>
      <c r="I611" s="55"/>
      <c r="J611" s="52"/>
    </row>
    <row r="612" spans="2:18" s="53" customFormat="1" ht="12" customHeight="1">
      <c r="B612" s="171">
        <f>B611+1</f>
        <v>2</v>
      </c>
      <c r="C612" s="211" t="s">
        <v>323</v>
      </c>
      <c r="D612" s="112" t="s">
        <v>325</v>
      </c>
      <c r="E612" s="104"/>
      <c r="F612" s="333">
        <f>G612*(1-$F$6/100)</f>
        <v>54</v>
      </c>
      <c r="G612" s="230">
        <v>60</v>
      </c>
      <c r="H612" s="86"/>
      <c r="I612" s="55"/>
      <c r="J612" s="52"/>
    </row>
    <row r="613" spans="2:18" s="53" customFormat="1" ht="12" customHeight="1" thickBot="1">
      <c r="B613" s="205">
        <f>B612+1</f>
        <v>3</v>
      </c>
      <c r="C613" s="216" t="s">
        <v>324</v>
      </c>
      <c r="D613" s="202" t="s">
        <v>326</v>
      </c>
      <c r="E613" s="181"/>
      <c r="F613" s="333">
        <f>G613*(1-$F$6/100)</f>
        <v>55.26</v>
      </c>
      <c r="G613" s="235">
        <v>61.4</v>
      </c>
      <c r="H613" s="86"/>
      <c r="I613" s="51"/>
      <c r="J613" s="52"/>
      <c r="M613" s="54"/>
      <c r="N613" s="54"/>
      <c r="O613" s="54"/>
      <c r="P613" s="54"/>
      <c r="Q613" s="54"/>
      <c r="R613" s="54"/>
    </row>
    <row r="614" spans="2:18" s="53" customFormat="1" ht="17.25" customHeight="1" thickBot="1">
      <c r="B614" s="567" t="s">
        <v>1546</v>
      </c>
      <c r="C614" s="568"/>
      <c r="D614" s="568"/>
      <c r="E614" s="568"/>
      <c r="F614" s="568"/>
      <c r="G614" s="569"/>
      <c r="H614" s="86"/>
      <c r="I614" s="51"/>
      <c r="J614" s="52"/>
      <c r="M614" s="54"/>
      <c r="N614" s="54"/>
      <c r="O614" s="54"/>
      <c r="P614" s="54"/>
      <c r="Q614" s="54"/>
      <c r="R614" s="54"/>
    </row>
    <row r="615" spans="2:18" s="54" customFormat="1" ht="15" customHeight="1">
      <c r="B615" s="185">
        <v>1</v>
      </c>
      <c r="C615" s="219" t="s">
        <v>327</v>
      </c>
      <c r="D615" s="203" t="s">
        <v>328</v>
      </c>
      <c r="E615" s="109"/>
      <c r="F615" s="333">
        <f>G615*(1-$F$6/100)</f>
        <v>126</v>
      </c>
      <c r="G615" s="236">
        <v>140</v>
      </c>
      <c r="H615" s="71"/>
      <c r="I615" s="12"/>
      <c r="J615" s="10"/>
    </row>
    <row r="616" spans="2:18" s="54" customFormat="1" ht="12" customHeight="1">
      <c r="B616" s="171">
        <f>B615+1</f>
        <v>2</v>
      </c>
      <c r="C616" s="211" t="s">
        <v>1022</v>
      </c>
      <c r="D616" s="112" t="s">
        <v>1023</v>
      </c>
      <c r="E616" s="103"/>
      <c r="F616" s="333">
        <f>G616*(1-$F$6/100)</f>
        <v>131.85</v>
      </c>
      <c r="G616" s="230">
        <v>146.5</v>
      </c>
      <c r="H616" s="71"/>
      <c r="I616" s="12"/>
      <c r="J616" s="10"/>
    </row>
    <row r="617" spans="2:18" s="54" customFormat="1" ht="12" customHeight="1" thickBot="1">
      <c r="B617" s="205">
        <f>B616+1</f>
        <v>3</v>
      </c>
      <c r="C617" s="216" t="s">
        <v>329</v>
      </c>
      <c r="D617" s="202" t="s">
        <v>330</v>
      </c>
      <c r="E617" s="105"/>
      <c r="F617" s="333">
        <f>G617*(1-$F$6/100)</f>
        <v>180</v>
      </c>
      <c r="G617" s="235">
        <v>200</v>
      </c>
      <c r="H617" s="71"/>
      <c r="I617" s="12"/>
      <c r="J617" s="10"/>
    </row>
    <row r="618" spans="2:18" s="54" customFormat="1" ht="17.25" customHeight="1" thickBot="1">
      <c r="B618" s="567" t="s">
        <v>1547</v>
      </c>
      <c r="C618" s="568"/>
      <c r="D618" s="568"/>
      <c r="E618" s="568"/>
      <c r="F618" s="568"/>
      <c r="G618" s="569"/>
      <c r="H618" s="71"/>
      <c r="I618" s="12"/>
      <c r="J618" s="10"/>
      <c r="M618" s="378"/>
      <c r="N618" s="378"/>
      <c r="O618" s="378"/>
      <c r="P618" s="378"/>
      <c r="Q618" s="378"/>
      <c r="R618" s="378"/>
    </row>
    <row r="619" spans="2:18" s="54" customFormat="1" ht="17.25" customHeight="1" thickBot="1">
      <c r="B619" s="576" t="s">
        <v>331</v>
      </c>
      <c r="C619" s="577"/>
      <c r="D619" s="577"/>
      <c r="E619" s="577"/>
      <c r="F619" s="577"/>
      <c r="G619" s="578"/>
      <c r="H619" s="71"/>
      <c r="I619" s="12"/>
      <c r="J619" s="10"/>
      <c r="M619" s="378"/>
      <c r="N619" s="378"/>
      <c r="O619" s="378"/>
      <c r="P619" s="378"/>
      <c r="Q619" s="378"/>
      <c r="R619" s="378"/>
    </row>
    <row r="620" spans="2:18" s="378" customFormat="1" ht="15" customHeight="1">
      <c r="B620" s="387">
        <v>1</v>
      </c>
      <c r="C620" s="368" t="s">
        <v>855</v>
      </c>
      <c r="D620" s="458" t="s">
        <v>1235</v>
      </c>
      <c r="E620" s="389">
        <v>32</v>
      </c>
      <c r="F620" s="370">
        <f t="shared" ref="F620:F628" si="72">G620*(1-$F$6/100)</f>
        <v>54</v>
      </c>
      <c r="G620" s="371">
        <v>60</v>
      </c>
      <c r="H620" s="91"/>
      <c r="I620" s="373"/>
      <c r="J620" s="361"/>
    </row>
    <row r="621" spans="2:18" s="378" customFormat="1" ht="15" customHeight="1">
      <c r="B621" s="387">
        <v>2</v>
      </c>
      <c r="C621" s="368" t="s">
        <v>856</v>
      </c>
      <c r="D621" s="458" t="s">
        <v>1236</v>
      </c>
      <c r="E621" s="389">
        <v>26</v>
      </c>
      <c r="F621" s="370">
        <f t="shared" si="72"/>
        <v>58.5</v>
      </c>
      <c r="G621" s="371">
        <v>65</v>
      </c>
      <c r="H621" s="91"/>
      <c r="I621" s="373"/>
      <c r="J621" s="361"/>
      <c r="M621"/>
      <c r="N621"/>
      <c r="O621"/>
      <c r="P621"/>
      <c r="Q621"/>
      <c r="R621"/>
    </row>
    <row r="622" spans="2:18" s="378" customFormat="1" ht="15" customHeight="1">
      <c r="B622" s="456">
        <v>3</v>
      </c>
      <c r="C622" s="475" t="s">
        <v>863</v>
      </c>
      <c r="D622" s="526" t="s">
        <v>1243</v>
      </c>
      <c r="E622" s="477">
        <v>117.64</v>
      </c>
      <c r="F622" s="370">
        <f t="shared" si="72"/>
        <v>126</v>
      </c>
      <c r="G622" s="478">
        <v>140</v>
      </c>
      <c r="H622" s="91"/>
      <c r="I622" s="373"/>
      <c r="J622" s="361"/>
      <c r="M622"/>
      <c r="N622"/>
      <c r="O622"/>
      <c r="P622"/>
      <c r="Q622"/>
      <c r="R622"/>
    </row>
    <row r="623" spans="2:18" ht="15" customHeight="1">
      <c r="B623" s="171">
        <f t="shared" ref="B623:B628" si="73">B622+1</f>
        <v>4</v>
      </c>
      <c r="C623" s="210" t="s">
        <v>857</v>
      </c>
      <c r="D623" s="112" t="s">
        <v>1237</v>
      </c>
      <c r="E623" s="103">
        <v>70</v>
      </c>
      <c r="F623" s="333">
        <f t="shared" si="72"/>
        <v>133.56</v>
      </c>
      <c r="G623" s="230">
        <v>148.4</v>
      </c>
      <c r="H623" s="71"/>
      <c r="I623" s="13"/>
      <c r="J623" s="10"/>
    </row>
    <row r="624" spans="2:18" ht="12" customHeight="1">
      <c r="B624" s="171">
        <f t="shared" si="73"/>
        <v>5</v>
      </c>
      <c r="C624" s="210" t="s">
        <v>860</v>
      </c>
      <c r="D624" s="112" t="s">
        <v>1241</v>
      </c>
      <c r="E624" s="103">
        <v>70</v>
      </c>
      <c r="F624" s="333">
        <f t="shared" si="72"/>
        <v>135</v>
      </c>
      <c r="G624" s="230">
        <v>150</v>
      </c>
      <c r="H624" s="71">
        <f>E625*1.3</f>
        <v>104</v>
      </c>
      <c r="I624" s="13">
        <v>10.66</v>
      </c>
      <c r="J624" s="10"/>
    </row>
    <row r="625" spans="2:18" ht="12" customHeight="1">
      <c r="B625" s="171">
        <f t="shared" si="73"/>
        <v>6</v>
      </c>
      <c r="C625" s="218" t="s">
        <v>858</v>
      </c>
      <c r="D625" s="203" t="s">
        <v>1238</v>
      </c>
      <c r="E625" s="109">
        <v>80</v>
      </c>
      <c r="F625" s="333">
        <f t="shared" si="72"/>
        <v>165.96</v>
      </c>
      <c r="G625" s="236">
        <v>184.4</v>
      </c>
      <c r="H625" s="71">
        <f>E627*1.3</f>
        <v>127.4</v>
      </c>
      <c r="I625" s="13">
        <v>13.164999999999999</v>
      </c>
      <c r="J625" s="10"/>
    </row>
    <row r="626" spans="2:18" ht="12" customHeight="1">
      <c r="B626" s="171">
        <f t="shared" si="73"/>
        <v>7</v>
      </c>
      <c r="C626" s="210" t="s">
        <v>862</v>
      </c>
      <c r="D626" s="112" t="s">
        <v>1242</v>
      </c>
      <c r="E626" s="103">
        <v>93</v>
      </c>
      <c r="F626" s="333">
        <f t="shared" si="72"/>
        <v>178.02</v>
      </c>
      <c r="G626" s="230">
        <v>197.8</v>
      </c>
      <c r="H626" s="71">
        <f>E628*1.3</f>
        <v>128.70000000000002</v>
      </c>
      <c r="I626" s="13">
        <v>13.28</v>
      </c>
      <c r="J626" s="10"/>
    </row>
    <row r="627" spans="2:18" ht="12" customHeight="1">
      <c r="B627" s="171">
        <f t="shared" si="73"/>
        <v>8</v>
      </c>
      <c r="C627" s="210" t="s">
        <v>859</v>
      </c>
      <c r="D627" s="112" t="s">
        <v>1239</v>
      </c>
      <c r="E627" s="103">
        <v>98</v>
      </c>
      <c r="F627" s="333">
        <f t="shared" si="72"/>
        <v>189.09</v>
      </c>
      <c r="G627" s="230">
        <v>210.1</v>
      </c>
      <c r="H627" s="71">
        <f>E623*1.3</f>
        <v>91</v>
      </c>
      <c r="I627" s="13">
        <v>10.90516</v>
      </c>
      <c r="J627" s="10"/>
      <c r="M627" s="53"/>
      <c r="N627" s="53"/>
      <c r="O627" s="53"/>
      <c r="P627" s="53"/>
      <c r="Q627" s="53"/>
      <c r="R627" s="53"/>
    </row>
    <row r="628" spans="2:18" ht="12" customHeight="1" thickBot="1">
      <c r="B628" s="171">
        <f t="shared" si="73"/>
        <v>9</v>
      </c>
      <c r="C628" s="210" t="s">
        <v>861</v>
      </c>
      <c r="D628" s="112" t="s">
        <v>1240</v>
      </c>
      <c r="E628" s="103">
        <v>99</v>
      </c>
      <c r="F628" s="333">
        <f t="shared" si="72"/>
        <v>191.61</v>
      </c>
      <c r="G628" s="230">
        <v>212.9</v>
      </c>
      <c r="H628" s="71">
        <f>E624*1.3</f>
        <v>91</v>
      </c>
      <c r="I628" s="13">
        <v>8.49</v>
      </c>
      <c r="J628" s="10"/>
      <c r="M628" s="53"/>
      <c r="N628" s="53"/>
      <c r="O628" s="53"/>
      <c r="P628" s="53"/>
      <c r="Q628" s="53"/>
      <c r="R628" s="53"/>
    </row>
    <row r="629" spans="2:18" s="53" customFormat="1" ht="17.25" customHeight="1" thickBot="1">
      <c r="B629" s="576" t="s">
        <v>1234</v>
      </c>
      <c r="C629" s="577"/>
      <c r="D629" s="577"/>
      <c r="E629" s="577"/>
      <c r="F629" s="577"/>
      <c r="G629" s="578"/>
      <c r="H629" s="86">
        <f>E622*1.3</f>
        <v>152.93200000000002</v>
      </c>
      <c r="I629" s="55">
        <v>12.278</v>
      </c>
      <c r="J629" s="52"/>
      <c r="M629"/>
      <c r="N629"/>
      <c r="O629"/>
      <c r="P629"/>
      <c r="Q629"/>
      <c r="R629"/>
    </row>
    <row r="630" spans="2:18" s="53" customFormat="1" ht="14.25" customHeight="1">
      <c r="B630" s="185">
        <v>1</v>
      </c>
      <c r="C630" s="218" t="s">
        <v>865</v>
      </c>
      <c r="D630" s="203" t="s">
        <v>1244</v>
      </c>
      <c r="E630" s="109">
        <v>14</v>
      </c>
      <c r="F630" s="333">
        <f>G630*(1-$F$6/100)</f>
        <v>29.25</v>
      </c>
      <c r="G630" s="236">
        <v>32.5</v>
      </c>
      <c r="H630" s="86"/>
      <c r="I630" s="55"/>
      <c r="J630" s="52"/>
      <c r="M630"/>
      <c r="N630"/>
      <c r="O630"/>
      <c r="P630"/>
      <c r="Q630"/>
      <c r="R630"/>
    </row>
    <row r="631" spans="2:18" ht="14.25" customHeight="1" thickBot="1">
      <c r="B631" s="205">
        <f t="shared" ref="B631:B676" si="74">B630+1</f>
        <v>2</v>
      </c>
      <c r="C631" s="217" t="s">
        <v>864</v>
      </c>
      <c r="D631" s="202" t="s">
        <v>1245</v>
      </c>
      <c r="E631" s="105">
        <v>13</v>
      </c>
      <c r="F631" s="333">
        <f>G631*(1-$F$6/100)</f>
        <v>30.780000000000005</v>
      </c>
      <c r="G631" s="235">
        <v>34.200000000000003</v>
      </c>
      <c r="H631" s="71">
        <f>E630*1.3</f>
        <v>18.2</v>
      </c>
      <c r="I631" s="13">
        <v>2.0299999999999998</v>
      </c>
      <c r="J631" s="10"/>
    </row>
    <row r="632" spans="2:18" ht="17.25" customHeight="1" thickBot="1">
      <c r="B632" s="576" t="s">
        <v>812</v>
      </c>
      <c r="C632" s="577"/>
      <c r="D632" s="577"/>
      <c r="E632" s="577"/>
      <c r="F632" s="577"/>
      <c r="G632" s="578"/>
      <c r="H632" s="71">
        <f>E631*1.3</f>
        <v>16.900000000000002</v>
      </c>
      <c r="I632" s="13">
        <v>1.9319999999999999</v>
      </c>
      <c r="J632" s="10"/>
    </row>
    <row r="633" spans="2:18" ht="15" customHeight="1">
      <c r="B633" s="185">
        <v>1</v>
      </c>
      <c r="C633" s="219" t="s">
        <v>813</v>
      </c>
      <c r="D633" s="203" t="s">
        <v>814</v>
      </c>
      <c r="E633" s="109"/>
      <c r="F633" s="333">
        <f>G633*(1-$F$6/100)</f>
        <v>153</v>
      </c>
      <c r="G633" s="236">
        <v>170</v>
      </c>
      <c r="H633" s="71"/>
      <c r="I633" s="13"/>
      <c r="J633" s="10"/>
    </row>
    <row r="634" spans="2:18" ht="12" customHeight="1">
      <c r="B634" s="171">
        <f t="shared" si="74"/>
        <v>2</v>
      </c>
      <c r="C634" s="211" t="s">
        <v>817</v>
      </c>
      <c r="D634" s="112" t="s">
        <v>815</v>
      </c>
      <c r="E634" s="103"/>
      <c r="F634" s="333">
        <f>G634*(1-$F$6/100)</f>
        <v>202.5</v>
      </c>
      <c r="G634" s="230">
        <v>225</v>
      </c>
      <c r="H634" s="71"/>
      <c r="I634" s="13"/>
      <c r="J634" s="10"/>
    </row>
    <row r="635" spans="2:18" ht="12" customHeight="1" thickBot="1">
      <c r="B635" s="172">
        <f t="shared" si="74"/>
        <v>3</v>
      </c>
      <c r="C635" s="215" t="s">
        <v>818</v>
      </c>
      <c r="D635" s="198" t="s">
        <v>816</v>
      </c>
      <c r="E635" s="174"/>
      <c r="F635" s="333">
        <f>G635*(1-$F$6/100)</f>
        <v>266.76</v>
      </c>
      <c r="G635" s="232">
        <v>296.39999999999998</v>
      </c>
      <c r="H635" s="71"/>
      <c r="I635" s="13"/>
      <c r="J635" s="10"/>
    </row>
    <row r="636" spans="2:18" ht="33.75" customHeight="1" thickBot="1">
      <c r="B636" s="588"/>
      <c r="C636" s="589"/>
      <c r="D636" s="589"/>
      <c r="E636" s="589"/>
      <c r="F636" s="589"/>
      <c r="G636" s="590"/>
      <c r="H636" s="71"/>
      <c r="I636" s="13"/>
      <c r="J636" s="10"/>
    </row>
    <row r="637" spans="2:18" ht="17.25" customHeight="1" thickBot="1">
      <c r="B637" s="576" t="s">
        <v>819</v>
      </c>
      <c r="C637" s="577"/>
      <c r="D637" s="577"/>
      <c r="E637" s="577"/>
      <c r="F637" s="577"/>
      <c r="G637" s="578"/>
      <c r="H637" s="71"/>
      <c r="I637" s="13"/>
      <c r="J637" s="10"/>
    </row>
    <row r="638" spans="2:18" ht="15" customHeight="1">
      <c r="B638" s="185">
        <v>1</v>
      </c>
      <c r="C638" s="289" t="s">
        <v>1328</v>
      </c>
      <c r="D638" s="203"/>
      <c r="E638" s="290"/>
      <c r="F638" s="333">
        <f>G638*(1-$F$6/100)</f>
        <v>5.4</v>
      </c>
      <c r="G638" s="236">
        <v>6</v>
      </c>
      <c r="H638" s="71"/>
      <c r="I638" s="13"/>
      <c r="J638" s="10"/>
    </row>
    <row r="639" spans="2:18" ht="12" customHeight="1">
      <c r="B639" s="171">
        <f t="shared" si="74"/>
        <v>2</v>
      </c>
      <c r="C639" s="210" t="s">
        <v>787</v>
      </c>
      <c r="D639" s="149"/>
      <c r="E639" s="109">
        <v>2.6</v>
      </c>
      <c r="F639" s="333">
        <f>G639*(1-$F$6/100)</f>
        <v>1.8</v>
      </c>
      <c r="G639" s="230">
        <v>2</v>
      </c>
      <c r="H639" s="71"/>
      <c r="I639" s="13"/>
      <c r="J639" s="10"/>
      <c r="M639" s="54"/>
      <c r="N639" s="54"/>
      <c r="O639" s="54"/>
      <c r="P639" s="54"/>
      <c r="Q639" s="54"/>
      <c r="R639" s="54"/>
    </row>
    <row r="640" spans="2:18" ht="12" customHeight="1">
      <c r="B640" s="171">
        <f t="shared" si="74"/>
        <v>3</v>
      </c>
      <c r="C640" s="210" t="s">
        <v>788</v>
      </c>
      <c r="D640" s="149"/>
      <c r="E640" s="103">
        <v>4</v>
      </c>
      <c r="F640" s="333">
        <f>G640*(1-$F$6/100)</f>
        <v>3.24</v>
      </c>
      <c r="G640" s="230">
        <v>3.6</v>
      </c>
      <c r="H640" s="71">
        <f>E639*1.3</f>
        <v>3.3800000000000003</v>
      </c>
      <c r="I640" s="12">
        <v>0.31</v>
      </c>
      <c r="J640" s="10"/>
      <c r="M640" s="54"/>
      <c r="N640" s="54"/>
      <c r="O640" s="54"/>
      <c r="P640" s="54"/>
      <c r="Q640" s="54"/>
      <c r="R640" s="54"/>
    </row>
    <row r="641" spans="2:18" s="54" customFormat="1" ht="12" customHeight="1" thickBot="1">
      <c r="B641" s="205">
        <f t="shared" si="74"/>
        <v>4</v>
      </c>
      <c r="C641" s="217" t="s">
        <v>789</v>
      </c>
      <c r="D641" s="204"/>
      <c r="E641" s="105">
        <v>9.25</v>
      </c>
      <c r="F641" s="333">
        <f>G641*(1-$F$6/100)</f>
        <v>8.5500000000000007</v>
      </c>
      <c r="G641" s="235">
        <v>9.5</v>
      </c>
      <c r="H641" s="71">
        <f>E640*1.3</f>
        <v>5.2</v>
      </c>
      <c r="I641" s="12">
        <v>0.41</v>
      </c>
      <c r="J641" s="10"/>
      <c r="M641"/>
      <c r="N641"/>
      <c r="O641"/>
      <c r="P641"/>
      <c r="Q641"/>
      <c r="R641"/>
    </row>
    <row r="642" spans="2:18" s="54" customFormat="1" ht="17.25" customHeight="1" thickBot="1">
      <c r="B642" s="576" t="s">
        <v>820</v>
      </c>
      <c r="C642" s="577"/>
      <c r="D642" s="577"/>
      <c r="E642" s="577"/>
      <c r="F642" s="577"/>
      <c r="G642" s="578"/>
      <c r="H642" s="71">
        <f>E641*1.3</f>
        <v>12.025</v>
      </c>
      <c r="I642" s="12">
        <v>0.8</v>
      </c>
      <c r="J642" s="10"/>
    </row>
    <row r="643" spans="2:18" ht="15" customHeight="1">
      <c r="B643" s="185">
        <v>1</v>
      </c>
      <c r="C643" s="218" t="s">
        <v>791</v>
      </c>
      <c r="D643" s="197"/>
      <c r="E643" s="109">
        <v>4.5</v>
      </c>
      <c r="F643" s="333">
        <f>G643*(1-$F$6/100)</f>
        <v>4.6800000000000006</v>
      </c>
      <c r="G643" s="236">
        <v>5.2</v>
      </c>
      <c r="H643" s="71"/>
      <c r="I643" s="13"/>
      <c r="J643" s="10"/>
      <c r="M643" s="54"/>
      <c r="N643" s="54"/>
      <c r="O643" s="54"/>
      <c r="P643" s="54"/>
      <c r="Q643" s="54"/>
      <c r="R643" s="54"/>
    </row>
    <row r="644" spans="2:18" s="54" customFormat="1" ht="12" customHeight="1">
      <c r="B644" s="171">
        <f t="shared" si="74"/>
        <v>2</v>
      </c>
      <c r="C644" s="210" t="s">
        <v>534</v>
      </c>
      <c r="D644" s="149"/>
      <c r="E644" s="103"/>
      <c r="F644" s="333">
        <f>G644*(1-$F$6/100)</f>
        <v>6.12</v>
      </c>
      <c r="G644" s="230">
        <v>6.8</v>
      </c>
      <c r="H644" s="71">
        <f>E643*1.3</f>
        <v>5.8500000000000005</v>
      </c>
      <c r="I644" s="12">
        <v>0.54945054943999994</v>
      </c>
      <c r="J644" s="10"/>
      <c r="M644"/>
      <c r="N644"/>
      <c r="O644"/>
      <c r="P644"/>
      <c r="Q644"/>
      <c r="R644"/>
    </row>
    <row r="645" spans="2:18" s="54" customFormat="1" ht="12" customHeight="1">
      <c r="B645" s="171">
        <f t="shared" si="74"/>
        <v>3</v>
      </c>
      <c r="C645" s="210" t="s">
        <v>790</v>
      </c>
      <c r="D645" s="149"/>
      <c r="E645" s="103">
        <v>7</v>
      </c>
      <c r="F645" s="333">
        <f>G645*(1-$F$6/100)</f>
        <v>8.64</v>
      </c>
      <c r="G645" s="230">
        <v>9.6</v>
      </c>
      <c r="H645" s="71"/>
      <c r="I645" s="12"/>
      <c r="J645" s="10"/>
      <c r="M645"/>
      <c r="N645"/>
      <c r="O645"/>
      <c r="P645"/>
      <c r="Q645"/>
      <c r="R645"/>
    </row>
    <row r="646" spans="2:18" ht="12" customHeight="1" thickBot="1">
      <c r="B646" s="205">
        <f t="shared" si="74"/>
        <v>4</v>
      </c>
      <c r="C646" s="217" t="s">
        <v>1477</v>
      </c>
      <c r="D646" s="204"/>
      <c r="E646" s="105">
        <v>6</v>
      </c>
      <c r="F646" s="333">
        <f>G646*(1-$F$6/100)</f>
        <v>7.2</v>
      </c>
      <c r="G646" s="235">
        <v>8</v>
      </c>
      <c r="H646" s="71">
        <f>E645*1.3</f>
        <v>9.1</v>
      </c>
      <c r="I646" s="12">
        <v>1.0317000000000001</v>
      </c>
      <c r="J646" s="10"/>
    </row>
    <row r="647" spans="2:18" ht="17.25" customHeight="1" thickBot="1">
      <c r="B647" s="576" t="s">
        <v>821</v>
      </c>
      <c r="C647" s="577"/>
      <c r="D647" s="577"/>
      <c r="E647" s="577"/>
      <c r="F647" s="577"/>
      <c r="G647" s="578"/>
      <c r="H647" s="71">
        <f>E646*1.3</f>
        <v>7.8000000000000007</v>
      </c>
      <c r="I647" s="12">
        <v>0.91570000000000007</v>
      </c>
      <c r="J647" s="10"/>
      <c r="M647" s="307"/>
      <c r="N647" s="307"/>
      <c r="O647" s="307"/>
      <c r="P647" s="307"/>
      <c r="Q647" s="307"/>
      <c r="R647" s="307"/>
    </row>
    <row r="648" spans="2:18" ht="15" customHeight="1">
      <c r="B648" s="185">
        <v>1</v>
      </c>
      <c r="C648" s="218" t="s">
        <v>967</v>
      </c>
      <c r="D648" s="285"/>
      <c r="E648" s="200"/>
      <c r="F648" s="333">
        <f>G648*(1-$F$6/100)</f>
        <v>90</v>
      </c>
      <c r="G648" s="291">
        <v>100</v>
      </c>
      <c r="H648" s="71"/>
      <c r="I648" s="12"/>
      <c r="J648" s="10"/>
    </row>
    <row r="649" spans="2:18" s="307" customFormat="1" ht="12" customHeight="1">
      <c r="B649" s="387">
        <f t="shared" si="74"/>
        <v>2</v>
      </c>
      <c r="C649" s="368" t="s">
        <v>968</v>
      </c>
      <c r="D649" s="419"/>
      <c r="E649" s="389"/>
      <c r="F649" s="370">
        <f>G649*(1-$F$6/100)</f>
        <v>108</v>
      </c>
      <c r="G649" s="371">
        <v>120</v>
      </c>
      <c r="H649" s="304"/>
      <c r="I649" s="372"/>
      <c r="J649" s="306"/>
      <c r="M649"/>
      <c r="N649"/>
      <c r="O649"/>
      <c r="P649"/>
      <c r="Q649"/>
      <c r="R649"/>
    </row>
    <row r="650" spans="2:18" ht="12" customHeight="1" thickBot="1">
      <c r="B650" s="172">
        <f t="shared" si="74"/>
        <v>3</v>
      </c>
      <c r="C650" s="212" t="s">
        <v>969</v>
      </c>
      <c r="D650" s="179"/>
      <c r="E650" s="174"/>
      <c r="F650" s="333">
        <f>G650*(1-$F$6/100)</f>
        <v>216</v>
      </c>
      <c r="G650" s="232">
        <v>240</v>
      </c>
      <c r="H650" s="71"/>
      <c r="I650" s="13"/>
      <c r="J650" s="10"/>
    </row>
    <row r="651" spans="2:18" ht="33.75" customHeight="1" thickBot="1">
      <c r="B651" s="588"/>
      <c r="C651" s="589"/>
      <c r="D651" s="589"/>
      <c r="E651" s="589"/>
      <c r="F651" s="589"/>
      <c r="G651" s="590"/>
      <c r="H651" s="71"/>
      <c r="I651" s="13"/>
      <c r="J651" s="10"/>
      <c r="M651" s="4"/>
      <c r="N651" s="4"/>
      <c r="O651" s="4"/>
      <c r="P651" s="4"/>
      <c r="Q651" s="4"/>
      <c r="R651" s="4"/>
    </row>
    <row r="652" spans="2:18" ht="17.25" customHeight="1" thickBot="1">
      <c r="B652" s="576" t="s">
        <v>1024</v>
      </c>
      <c r="C652" s="577"/>
      <c r="D652" s="577"/>
      <c r="E652" s="577"/>
      <c r="F652" s="577"/>
      <c r="G652" s="578"/>
      <c r="H652" s="71"/>
      <c r="I652" s="13"/>
      <c r="J652" s="10"/>
    </row>
    <row r="653" spans="2:18" s="4" customFormat="1" ht="15" customHeight="1">
      <c r="B653" s="437">
        <v>1</v>
      </c>
      <c r="C653" s="523" t="s">
        <v>1025</v>
      </c>
      <c r="D653" s="524" t="s">
        <v>1026</v>
      </c>
      <c r="E653" s="440"/>
      <c r="F653" s="370">
        <f>G653*(1-$F$6/100)</f>
        <v>0.81</v>
      </c>
      <c r="G653" s="398">
        <v>0.9</v>
      </c>
      <c r="H653" s="91"/>
      <c r="I653" s="360"/>
      <c r="J653" s="361"/>
      <c r="M653"/>
      <c r="N653"/>
      <c r="O653"/>
      <c r="P653"/>
      <c r="Q653"/>
      <c r="R653"/>
    </row>
    <row r="654" spans="2:18" ht="12" customHeight="1">
      <c r="B654" s="171">
        <f t="shared" si="74"/>
        <v>2</v>
      </c>
      <c r="C654" s="211" t="s">
        <v>1027</v>
      </c>
      <c r="D654" s="112" t="s">
        <v>1028</v>
      </c>
      <c r="E654" s="103"/>
      <c r="F654" s="333">
        <f>G654*(1-$F$6/100)</f>
        <v>0.9900000000000001</v>
      </c>
      <c r="G654" s="230">
        <v>1.1000000000000001</v>
      </c>
      <c r="H654" s="71"/>
      <c r="I654" s="13"/>
      <c r="J654" s="10"/>
    </row>
    <row r="655" spans="2:18" ht="12" customHeight="1">
      <c r="B655" s="171">
        <f t="shared" si="74"/>
        <v>3</v>
      </c>
      <c r="C655" s="211" t="s">
        <v>1029</v>
      </c>
      <c r="D655" s="112" t="s">
        <v>1030</v>
      </c>
      <c r="E655" s="103"/>
      <c r="F655" s="333">
        <f>G655*(1-$F$6/100)</f>
        <v>0.72000000000000008</v>
      </c>
      <c r="G655" s="230">
        <v>0.8</v>
      </c>
      <c r="H655" s="71"/>
      <c r="I655" s="13"/>
      <c r="J655" s="10"/>
    </row>
    <row r="656" spans="2:18" ht="12" customHeight="1" thickBot="1">
      <c r="B656" s="205">
        <f t="shared" si="74"/>
        <v>4</v>
      </c>
      <c r="C656" s="216" t="s">
        <v>1031</v>
      </c>
      <c r="D656" s="202" t="s">
        <v>1032</v>
      </c>
      <c r="E656" s="105"/>
      <c r="F656" s="333">
        <f>G656*(1-$F$6/100)</f>
        <v>1.26</v>
      </c>
      <c r="G656" s="235">
        <v>1.4</v>
      </c>
      <c r="H656" s="71"/>
      <c r="I656" s="13"/>
      <c r="J656" s="10"/>
      <c r="M656" s="4"/>
      <c r="N656" s="4"/>
      <c r="O656" s="4"/>
      <c r="P656" s="4"/>
      <c r="Q656" s="4"/>
      <c r="R656" s="4"/>
    </row>
    <row r="657" spans="2:18" ht="17.25" customHeight="1" thickBot="1">
      <c r="B657" s="576" t="s">
        <v>1033</v>
      </c>
      <c r="C657" s="577"/>
      <c r="D657" s="577"/>
      <c r="E657" s="577"/>
      <c r="F657" s="577"/>
      <c r="G657" s="578"/>
      <c r="H657" s="71"/>
      <c r="I657" s="13"/>
      <c r="J657" s="10"/>
    </row>
    <row r="658" spans="2:18" s="4" customFormat="1" ht="15" customHeight="1">
      <c r="B658" s="437">
        <v>1</v>
      </c>
      <c r="C658" s="523" t="s">
        <v>1034</v>
      </c>
      <c r="D658" s="524" t="s">
        <v>1035</v>
      </c>
      <c r="E658" s="440"/>
      <c r="F658" s="370">
        <f t="shared" ref="F658:F665" si="75">G658*(1-$F$6/100)</f>
        <v>113.67</v>
      </c>
      <c r="G658" s="398">
        <v>126.3</v>
      </c>
      <c r="H658" s="91"/>
      <c r="I658" s="360"/>
      <c r="J658" s="361"/>
      <c r="M658"/>
      <c r="N658"/>
      <c r="O658"/>
      <c r="P658"/>
      <c r="Q658"/>
      <c r="R658"/>
    </row>
    <row r="659" spans="2:18" ht="12" customHeight="1">
      <c r="B659" s="171">
        <f t="shared" si="74"/>
        <v>2</v>
      </c>
      <c r="C659" s="211" t="s">
        <v>1036</v>
      </c>
      <c r="D659" s="112" t="s">
        <v>1037</v>
      </c>
      <c r="E659" s="103"/>
      <c r="F659" s="333">
        <f t="shared" si="75"/>
        <v>131.76000000000002</v>
      </c>
      <c r="G659" s="230">
        <v>146.4</v>
      </c>
      <c r="H659" s="71"/>
      <c r="I659" s="13"/>
      <c r="J659" s="10"/>
    </row>
    <row r="660" spans="2:18" ht="12" customHeight="1">
      <c r="B660" s="171">
        <f t="shared" si="74"/>
        <v>3</v>
      </c>
      <c r="C660" s="211" t="s">
        <v>1038</v>
      </c>
      <c r="D660" s="112" t="s">
        <v>1039</v>
      </c>
      <c r="E660" s="103"/>
      <c r="F660" s="333">
        <f t="shared" si="75"/>
        <v>149.76000000000002</v>
      </c>
      <c r="G660" s="230">
        <v>166.4</v>
      </c>
      <c r="H660" s="71"/>
      <c r="I660" s="13"/>
      <c r="J660" s="10"/>
    </row>
    <row r="661" spans="2:18" ht="12" customHeight="1">
      <c r="B661" s="171">
        <f t="shared" si="74"/>
        <v>4</v>
      </c>
      <c r="C661" s="211" t="s">
        <v>1041</v>
      </c>
      <c r="D661" s="112" t="s">
        <v>1040</v>
      </c>
      <c r="E661" s="103"/>
      <c r="F661" s="333">
        <f t="shared" si="75"/>
        <v>201.42000000000002</v>
      </c>
      <c r="G661" s="230">
        <v>223.8</v>
      </c>
      <c r="H661" s="71"/>
      <c r="I661" s="13"/>
      <c r="J661" s="10"/>
    </row>
    <row r="662" spans="2:18" ht="12" customHeight="1">
      <c r="B662" s="171">
        <f t="shared" si="74"/>
        <v>5</v>
      </c>
      <c r="C662" s="211" t="s">
        <v>1042</v>
      </c>
      <c r="D662" s="112" t="s">
        <v>1043</v>
      </c>
      <c r="E662" s="103"/>
      <c r="F662" s="333">
        <f t="shared" si="75"/>
        <v>60.75</v>
      </c>
      <c r="G662" s="230">
        <v>67.5</v>
      </c>
      <c r="H662" s="71"/>
      <c r="I662" s="13"/>
      <c r="J662" s="10"/>
    </row>
    <row r="663" spans="2:18" ht="12" customHeight="1">
      <c r="B663" s="171">
        <f t="shared" si="74"/>
        <v>6</v>
      </c>
      <c r="C663" s="211" t="s">
        <v>1045</v>
      </c>
      <c r="D663" s="112" t="s">
        <v>1044</v>
      </c>
      <c r="E663" s="103"/>
      <c r="F663" s="333">
        <f t="shared" si="75"/>
        <v>68.31</v>
      </c>
      <c r="G663" s="230">
        <v>75.900000000000006</v>
      </c>
      <c r="H663" s="71"/>
      <c r="I663" s="13"/>
      <c r="J663" s="10"/>
    </row>
    <row r="664" spans="2:18" ht="12" customHeight="1">
      <c r="B664" s="171">
        <f t="shared" si="74"/>
        <v>7</v>
      </c>
      <c r="C664" s="211" t="s">
        <v>1046</v>
      </c>
      <c r="D664" s="112" t="s">
        <v>1047</v>
      </c>
      <c r="E664" s="103"/>
      <c r="F664" s="333">
        <f t="shared" si="75"/>
        <v>28.62</v>
      </c>
      <c r="G664" s="230">
        <v>31.8</v>
      </c>
      <c r="H664" s="71"/>
      <c r="I664" s="13"/>
      <c r="J664" s="10"/>
    </row>
    <row r="665" spans="2:18" ht="12" customHeight="1" thickBot="1">
      <c r="B665" s="205">
        <f t="shared" si="74"/>
        <v>8</v>
      </c>
      <c r="C665" s="216" t="s">
        <v>1049</v>
      </c>
      <c r="D665" s="202" t="s">
        <v>1048</v>
      </c>
      <c r="E665" s="105"/>
      <c r="F665" s="333">
        <f t="shared" si="75"/>
        <v>35.1</v>
      </c>
      <c r="G665" s="235">
        <v>39</v>
      </c>
      <c r="H665" s="71"/>
      <c r="I665" s="13"/>
      <c r="J665" s="10"/>
    </row>
    <row r="666" spans="2:18" ht="17.25" customHeight="1" thickBot="1">
      <c r="B666" s="576" t="s">
        <v>1050</v>
      </c>
      <c r="C666" s="577"/>
      <c r="D666" s="577"/>
      <c r="E666" s="577"/>
      <c r="F666" s="577"/>
      <c r="G666" s="578"/>
      <c r="H666" s="71"/>
      <c r="I666" s="13"/>
      <c r="J666" s="10"/>
    </row>
    <row r="667" spans="2:18" ht="15" customHeight="1">
      <c r="B667" s="185">
        <v>1</v>
      </c>
      <c r="C667" s="219" t="s">
        <v>1051</v>
      </c>
      <c r="D667" s="203" t="s">
        <v>1052</v>
      </c>
      <c r="E667" s="109"/>
      <c r="F667" s="333">
        <f t="shared" ref="F667:F676" si="76">G667*(1-$F$6/100)</f>
        <v>0.27</v>
      </c>
      <c r="G667" s="236">
        <v>0.3</v>
      </c>
      <c r="H667" s="71"/>
      <c r="I667" s="13"/>
      <c r="J667" s="10"/>
      <c r="M667" s="4"/>
      <c r="N667" s="4"/>
      <c r="O667" s="4"/>
      <c r="P667" s="4"/>
      <c r="Q667" s="4"/>
      <c r="R667" s="4"/>
    </row>
    <row r="668" spans="2:18" ht="12" customHeight="1">
      <c r="B668" s="171">
        <f t="shared" si="74"/>
        <v>2</v>
      </c>
      <c r="C668" s="211" t="s">
        <v>1056</v>
      </c>
      <c r="D668" s="112" t="s">
        <v>1053</v>
      </c>
      <c r="E668" s="103"/>
      <c r="F668" s="333">
        <f t="shared" si="76"/>
        <v>0.36000000000000004</v>
      </c>
      <c r="G668" s="230">
        <v>0.4</v>
      </c>
      <c r="H668" s="71"/>
      <c r="I668" s="13"/>
      <c r="J668" s="10"/>
    </row>
    <row r="669" spans="2:18" s="4" customFormat="1" ht="12" customHeight="1">
      <c r="B669" s="387">
        <f t="shared" si="74"/>
        <v>3</v>
      </c>
      <c r="C669" s="457" t="s">
        <v>1057</v>
      </c>
      <c r="D669" s="458" t="s">
        <v>1054</v>
      </c>
      <c r="E669" s="389"/>
      <c r="F669" s="370">
        <f t="shared" si="76"/>
        <v>0.36000000000000004</v>
      </c>
      <c r="G669" s="371">
        <v>0.4</v>
      </c>
      <c r="H669" s="91"/>
      <c r="I669" s="360"/>
      <c r="J669" s="361"/>
      <c r="M669"/>
      <c r="N669"/>
      <c r="O669"/>
      <c r="P669"/>
      <c r="Q669"/>
      <c r="R669"/>
    </row>
    <row r="670" spans="2:18" ht="12" customHeight="1">
      <c r="B670" s="171">
        <f t="shared" si="74"/>
        <v>4</v>
      </c>
      <c r="C670" s="211" t="s">
        <v>1058</v>
      </c>
      <c r="D670" s="112" t="s">
        <v>1055</v>
      </c>
      <c r="E670" s="103"/>
      <c r="F670" s="333">
        <f t="shared" si="76"/>
        <v>0.63</v>
      </c>
      <c r="G670" s="230">
        <v>0.7</v>
      </c>
      <c r="H670" s="71"/>
      <c r="I670" s="13"/>
      <c r="J670" s="10"/>
    </row>
    <row r="671" spans="2:18" ht="12" customHeight="1">
      <c r="B671" s="171">
        <f t="shared" si="74"/>
        <v>5</v>
      </c>
      <c r="C671" s="211" t="s">
        <v>1063</v>
      </c>
      <c r="D671" s="112" t="s">
        <v>1059</v>
      </c>
      <c r="E671" s="103"/>
      <c r="F671" s="333">
        <f t="shared" si="76"/>
        <v>0.63</v>
      </c>
      <c r="G671" s="230">
        <v>0.7</v>
      </c>
      <c r="H671" s="71"/>
      <c r="I671" s="13"/>
      <c r="J671" s="10"/>
    </row>
    <row r="672" spans="2:18" ht="12" customHeight="1">
      <c r="B672" s="171">
        <f t="shared" si="74"/>
        <v>6</v>
      </c>
      <c r="C672" s="211" t="s">
        <v>1064</v>
      </c>
      <c r="D672" s="112" t="s">
        <v>1060</v>
      </c>
      <c r="E672" s="103"/>
      <c r="F672" s="333">
        <f t="shared" si="76"/>
        <v>0.81</v>
      </c>
      <c r="G672" s="230">
        <v>0.9</v>
      </c>
      <c r="H672" s="71"/>
      <c r="I672" s="13"/>
      <c r="J672" s="10"/>
    </row>
    <row r="673" spans="2:18" ht="12" customHeight="1">
      <c r="B673" s="171">
        <f t="shared" si="74"/>
        <v>7</v>
      </c>
      <c r="C673" s="211" t="s">
        <v>1065</v>
      </c>
      <c r="D673" s="112" t="s">
        <v>1061</v>
      </c>
      <c r="E673" s="103"/>
      <c r="F673" s="333">
        <f t="shared" si="76"/>
        <v>1.08</v>
      </c>
      <c r="G673" s="230">
        <v>1.2</v>
      </c>
      <c r="H673" s="71"/>
      <c r="I673" s="13"/>
      <c r="J673" s="10"/>
    </row>
    <row r="674" spans="2:18" ht="12" customHeight="1">
      <c r="B674" s="171">
        <f t="shared" si="74"/>
        <v>8</v>
      </c>
      <c r="C674" s="211" t="s">
        <v>1066</v>
      </c>
      <c r="D674" s="112" t="s">
        <v>1062</v>
      </c>
      <c r="E674" s="103"/>
      <c r="F674" s="333">
        <f t="shared" si="76"/>
        <v>1.26</v>
      </c>
      <c r="G674" s="230">
        <v>1.4</v>
      </c>
      <c r="H674" s="71"/>
      <c r="I674" s="13"/>
      <c r="J674" s="10"/>
    </row>
    <row r="675" spans="2:18" ht="12" customHeight="1">
      <c r="B675" s="171">
        <f t="shared" si="74"/>
        <v>9</v>
      </c>
      <c r="C675" s="211" t="s">
        <v>1068</v>
      </c>
      <c r="D675" s="112" t="s">
        <v>1067</v>
      </c>
      <c r="E675" s="103"/>
      <c r="F675" s="333">
        <f t="shared" si="76"/>
        <v>1.62</v>
      </c>
      <c r="G675" s="230">
        <v>1.8</v>
      </c>
      <c r="H675" s="71"/>
      <c r="I675" s="13"/>
      <c r="J675" s="10"/>
    </row>
    <row r="676" spans="2:18" ht="12" customHeight="1" thickBot="1">
      <c r="B676" s="172">
        <f t="shared" si="74"/>
        <v>10</v>
      </c>
      <c r="C676" s="215" t="s">
        <v>346</v>
      </c>
      <c r="D676" s="198" t="s">
        <v>347</v>
      </c>
      <c r="E676" s="174"/>
      <c r="F676" s="333">
        <f t="shared" si="76"/>
        <v>2.0699999999999998</v>
      </c>
      <c r="G676" s="232">
        <v>2.2999999999999998</v>
      </c>
      <c r="H676" s="71"/>
      <c r="I676" s="13"/>
      <c r="J676" s="10"/>
    </row>
    <row r="677" spans="2:18" ht="33.75" customHeight="1" thickBot="1">
      <c r="B677" s="585"/>
      <c r="C677" s="586"/>
      <c r="D677" s="586"/>
      <c r="E677" s="586"/>
      <c r="F677" s="586"/>
      <c r="G677" s="587"/>
      <c r="H677" s="71"/>
      <c r="I677" s="13"/>
      <c r="J677" s="10"/>
    </row>
    <row r="678" spans="2:18" ht="12" customHeight="1" thickBot="1">
      <c r="B678" s="172">
        <v>1</v>
      </c>
      <c r="C678" s="212" t="s">
        <v>349</v>
      </c>
      <c r="D678" s="198" t="s">
        <v>350</v>
      </c>
      <c r="E678" s="174"/>
      <c r="F678" s="333">
        <f t="shared" ref="F678:F685" si="77">G678*(1-$F$6/100)</f>
        <v>8.2799999999999994</v>
      </c>
      <c r="G678" s="232">
        <v>9.1999999999999993</v>
      </c>
      <c r="H678" s="71"/>
      <c r="I678" s="13"/>
      <c r="J678" s="10"/>
      <c r="M678" s="4"/>
      <c r="N678" s="4"/>
      <c r="O678" s="4"/>
      <c r="P678" s="4"/>
      <c r="Q678" s="4"/>
      <c r="R678" s="4"/>
    </row>
    <row r="679" spans="2:18" ht="12" customHeight="1">
      <c r="B679" s="171">
        <v>2</v>
      </c>
      <c r="C679" s="210" t="s">
        <v>966</v>
      </c>
      <c r="D679" s="112" t="s">
        <v>348</v>
      </c>
      <c r="E679" s="103">
        <v>9.9</v>
      </c>
      <c r="F679" s="333">
        <f t="shared" si="77"/>
        <v>14.490000000000002</v>
      </c>
      <c r="G679" s="230">
        <v>16.100000000000001</v>
      </c>
      <c r="H679" s="71"/>
      <c r="I679" s="13"/>
      <c r="J679" s="10"/>
      <c r="M679" s="118"/>
      <c r="N679" s="118"/>
      <c r="O679" s="118"/>
      <c r="P679" s="118"/>
      <c r="Q679" s="118"/>
      <c r="R679" s="118"/>
    </row>
    <row r="680" spans="2:18" s="4" customFormat="1" ht="12" customHeight="1">
      <c r="B680" s="527">
        <v>3</v>
      </c>
      <c r="C680" s="368" t="s">
        <v>920</v>
      </c>
      <c r="D680" s="528" t="s">
        <v>921</v>
      </c>
      <c r="E680" s="529">
        <v>22</v>
      </c>
      <c r="F680" s="370">
        <f t="shared" si="77"/>
        <v>37.53</v>
      </c>
      <c r="G680" s="530">
        <v>41.7</v>
      </c>
      <c r="H680" s="91"/>
      <c r="I680" s="360"/>
      <c r="J680" s="361"/>
      <c r="M680" s="538"/>
      <c r="N680" s="538"/>
      <c r="O680" s="538"/>
      <c r="P680" s="538"/>
      <c r="Q680" s="538"/>
      <c r="R680" s="538"/>
    </row>
    <row r="681" spans="2:18" s="118" customFormat="1" ht="15" customHeight="1" thickBot="1">
      <c r="B681" s="171">
        <v>4</v>
      </c>
      <c r="C681" s="210" t="s">
        <v>964</v>
      </c>
      <c r="D681" s="149" t="s">
        <v>965</v>
      </c>
      <c r="E681" s="103">
        <v>18</v>
      </c>
      <c r="F681" s="333">
        <f t="shared" si="77"/>
        <v>31.05</v>
      </c>
      <c r="G681" s="230">
        <v>34.5</v>
      </c>
      <c r="H681" s="119"/>
      <c r="I681" s="122"/>
      <c r="J681" s="121"/>
      <c r="M681"/>
      <c r="N681"/>
      <c r="O681"/>
      <c r="P681"/>
      <c r="Q681"/>
      <c r="R681"/>
    </row>
    <row r="682" spans="2:18" s="538" customFormat="1" ht="24" customHeight="1">
      <c r="B682" s="531">
        <v>5</v>
      </c>
      <c r="C682" s="355" t="s">
        <v>918</v>
      </c>
      <c r="D682" s="532" t="s">
        <v>919</v>
      </c>
      <c r="E682" s="533">
        <v>24</v>
      </c>
      <c r="F682" s="370">
        <f t="shared" si="77"/>
        <v>38.943000000000005</v>
      </c>
      <c r="G682" s="534">
        <v>43.27</v>
      </c>
      <c r="H682" s="535">
        <f>E682*1.3</f>
        <v>31.200000000000003</v>
      </c>
      <c r="I682" s="536"/>
      <c r="J682" s="537"/>
      <c r="M682" s="145"/>
      <c r="N682" s="145"/>
      <c r="O682" s="145"/>
      <c r="P682" s="145"/>
      <c r="Q682" s="145"/>
      <c r="R682" s="145"/>
    </row>
    <row r="683" spans="2:18" ht="12" customHeight="1">
      <c r="B683" s="171">
        <v>6</v>
      </c>
      <c r="C683" s="210" t="s">
        <v>962</v>
      </c>
      <c r="D683" s="149" t="s">
        <v>963</v>
      </c>
      <c r="E683" s="103">
        <v>20</v>
      </c>
      <c r="F683" s="333">
        <f t="shared" si="77"/>
        <v>35.01</v>
      </c>
      <c r="G683" s="230">
        <v>38.9</v>
      </c>
      <c r="H683" s="71">
        <f>E683*1.3</f>
        <v>26</v>
      </c>
      <c r="I683" s="13">
        <f>10.658*1.4/6.3</f>
        <v>2.3684444444444441</v>
      </c>
      <c r="J683" s="10"/>
    </row>
    <row r="684" spans="2:18" s="145" customFormat="1" ht="23.25" customHeight="1">
      <c r="B684" s="171">
        <v>7</v>
      </c>
      <c r="C684" s="210" t="s">
        <v>916</v>
      </c>
      <c r="D684" s="149" t="s">
        <v>917</v>
      </c>
      <c r="E684" s="103">
        <v>20.6</v>
      </c>
      <c r="F684" s="333">
        <f t="shared" si="77"/>
        <v>30.419999999999998</v>
      </c>
      <c r="G684" s="230">
        <v>33.799999999999997</v>
      </c>
      <c r="H684" s="142">
        <f>E680*1.3</f>
        <v>28.6</v>
      </c>
      <c r="I684" s="143">
        <f>13.23*1.4/6.3</f>
        <v>2.94</v>
      </c>
      <c r="J684" s="144"/>
      <c r="M684"/>
      <c r="N684"/>
      <c r="O684"/>
      <c r="P684"/>
      <c r="Q684"/>
      <c r="R684"/>
    </row>
    <row r="685" spans="2:18" ht="12" customHeight="1" thickBot="1">
      <c r="B685" s="171">
        <v>8</v>
      </c>
      <c r="C685" s="210" t="s">
        <v>960</v>
      </c>
      <c r="D685" s="149" t="s">
        <v>961</v>
      </c>
      <c r="E685" s="103">
        <v>29</v>
      </c>
      <c r="F685" s="333">
        <f t="shared" si="77"/>
        <v>49.230000000000004</v>
      </c>
      <c r="G685" s="230">
        <v>54.7</v>
      </c>
      <c r="H685" s="71">
        <f>E681*1.3</f>
        <v>23.400000000000002</v>
      </c>
      <c r="I685" s="13">
        <f>10.658*1.4/6.3</f>
        <v>2.3684444444444441</v>
      </c>
      <c r="J685" s="10"/>
      <c r="M685" s="118"/>
      <c r="N685" s="118"/>
      <c r="O685" s="118"/>
      <c r="P685" s="118"/>
      <c r="Q685" s="118"/>
      <c r="R685" s="118"/>
    </row>
    <row r="686" spans="2:18" ht="33.75" customHeight="1" thickBot="1">
      <c r="B686" s="585"/>
      <c r="C686" s="586"/>
      <c r="D686" s="586"/>
      <c r="E686" s="586"/>
      <c r="F686" s="586"/>
      <c r="G686" s="587"/>
      <c r="H686" s="71"/>
      <c r="I686" s="13"/>
      <c r="J686" s="10"/>
    </row>
    <row r="687" spans="2:18" s="118" customFormat="1" ht="17.25" customHeight="1" thickBot="1">
      <c r="B687" s="567" t="s">
        <v>1548</v>
      </c>
      <c r="C687" s="568"/>
      <c r="D687" s="568"/>
      <c r="E687" s="568"/>
      <c r="F687" s="568"/>
      <c r="G687" s="569"/>
      <c r="H687" s="119"/>
      <c r="I687" s="122"/>
      <c r="J687" s="121"/>
      <c r="M687"/>
      <c r="N687"/>
      <c r="O687"/>
      <c r="P687"/>
      <c r="Q687"/>
      <c r="R687"/>
    </row>
    <row r="688" spans="2:18" ht="15" customHeight="1">
      <c r="B688" s="171">
        <v>1</v>
      </c>
      <c r="C688" s="211" t="s">
        <v>356</v>
      </c>
      <c r="D688" s="112" t="s">
        <v>359</v>
      </c>
      <c r="E688" s="103"/>
      <c r="F688" s="333">
        <f>G688*(1-$F$6/100)</f>
        <v>6.2100000000000009</v>
      </c>
      <c r="G688" s="230">
        <v>6.9</v>
      </c>
      <c r="H688" s="71"/>
      <c r="I688" s="13"/>
      <c r="J688" s="10"/>
    </row>
    <row r="689" spans="2:18" ht="15" customHeight="1">
      <c r="B689" s="185">
        <v>2</v>
      </c>
      <c r="C689" s="219" t="s">
        <v>351</v>
      </c>
      <c r="D689" s="203" t="s">
        <v>353</v>
      </c>
      <c r="E689" s="109"/>
      <c r="F689" s="333">
        <f>G689*(1-$F$6/100)</f>
        <v>7.74</v>
      </c>
      <c r="G689" s="236">
        <v>8.6</v>
      </c>
      <c r="H689" s="71"/>
      <c r="I689" s="13"/>
      <c r="J689" s="10"/>
    </row>
    <row r="690" spans="2:18" ht="12" customHeight="1">
      <c r="B690" s="205">
        <v>3</v>
      </c>
      <c r="C690" s="216" t="s">
        <v>360</v>
      </c>
      <c r="D690" s="202" t="s">
        <v>361</v>
      </c>
      <c r="E690" s="105"/>
      <c r="F690" s="333">
        <f>G690*(1-$F$6/100)</f>
        <v>7.74</v>
      </c>
      <c r="G690" s="235">
        <v>8.6</v>
      </c>
      <c r="H690" s="71"/>
      <c r="I690" s="13"/>
      <c r="J690" s="10"/>
    </row>
    <row r="691" spans="2:18" ht="12" customHeight="1">
      <c r="B691" s="171">
        <v>4</v>
      </c>
      <c r="C691" s="211" t="s">
        <v>352</v>
      </c>
      <c r="D691" s="112" t="s">
        <v>354</v>
      </c>
      <c r="E691" s="103"/>
      <c r="F691" s="333">
        <f>G691*(1-$F$6/100)</f>
        <v>8.01</v>
      </c>
      <c r="G691" s="230">
        <v>8.9</v>
      </c>
      <c r="H691" s="71"/>
      <c r="I691" s="13"/>
      <c r="J691" s="10"/>
    </row>
    <row r="692" spans="2:18" ht="12" customHeight="1" thickBot="1">
      <c r="B692" s="171">
        <v>5</v>
      </c>
      <c r="C692" s="211" t="s">
        <v>355</v>
      </c>
      <c r="D692" s="112" t="s">
        <v>358</v>
      </c>
      <c r="E692" s="103"/>
      <c r="F692" s="333">
        <f>G692*(1-$F$6/100)</f>
        <v>10.170000000000002</v>
      </c>
      <c r="G692" s="230">
        <v>11.3</v>
      </c>
      <c r="H692" s="71"/>
      <c r="I692" s="13"/>
      <c r="J692" s="10"/>
    </row>
    <row r="693" spans="2:18" ht="17.25" customHeight="1" thickBot="1">
      <c r="B693" s="567" t="s">
        <v>1549</v>
      </c>
      <c r="C693" s="568"/>
      <c r="D693" s="568"/>
      <c r="E693" s="568"/>
      <c r="F693" s="568"/>
      <c r="G693" s="569"/>
      <c r="H693" s="71"/>
      <c r="I693" s="13"/>
      <c r="J693" s="10"/>
    </row>
    <row r="694" spans="2:18" ht="15" customHeight="1" thickBot="1">
      <c r="B694" s="184">
        <v>1</v>
      </c>
      <c r="C694" s="213" t="s">
        <v>362</v>
      </c>
      <c r="D694" s="207" t="s">
        <v>363</v>
      </c>
      <c r="E694" s="77">
        <v>71</v>
      </c>
      <c r="F694" s="333">
        <f>G694*(1-$F$6/100)</f>
        <v>140.85</v>
      </c>
      <c r="G694" s="233">
        <v>156.5</v>
      </c>
      <c r="H694" s="71"/>
      <c r="I694" s="13"/>
      <c r="J694" s="10"/>
    </row>
    <row r="695" spans="2:18" ht="17.25" customHeight="1">
      <c r="B695" s="573" t="s">
        <v>1550</v>
      </c>
      <c r="C695" s="574"/>
      <c r="D695" s="574"/>
      <c r="E695" s="574"/>
      <c r="F695" s="574"/>
      <c r="G695" s="575"/>
      <c r="H695" s="71">
        <f>E694*1.3</f>
        <v>92.3</v>
      </c>
      <c r="I695" s="13">
        <v>5.3619047619</v>
      </c>
      <c r="J695" s="10"/>
    </row>
    <row r="696" spans="2:18" ht="12" customHeight="1">
      <c r="B696" s="316">
        <v>1</v>
      </c>
      <c r="C696" s="211" t="s">
        <v>1478</v>
      </c>
      <c r="D696" s="317" t="s">
        <v>366</v>
      </c>
      <c r="E696" s="72"/>
      <c r="F696" s="333">
        <f>G696*(1-$F$6/100)</f>
        <v>24.39</v>
      </c>
      <c r="G696" s="325">
        <v>27.1</v>
      </c>
      <c r="H696" s="71"/>
      <c r="I696" s="13"/>
      <c r="J696" s="10"/>
    </row>
    <row r="697" spans="2:18" ht="15" customHeight="1">
      <c r="B697" s="316">
        <v>2</v>
      </c>
      <c r="C697" s="211" t="s">
        <v>364</v>
      </c>
      <c r="D697" s="317" t="s">
        <v>365</v>
      </c>
      <c r="E697" s="72"/>
      <c r="F697" s="333">
        <f>G697*(1-$F$6/100)</f>
        <v>38.340000000000003</v>
      </c>
      <c r="G697" s="325">
        <v>42.6</v>
      </c>
      <c r="H697" s="71"/>
      <c r="I697" s="13"/>
      <c r="J697" s="10"/>
      <c r="M697" s="4"/>
      <c r="N697" s="4"/>
      <c r="O697" s="4"/>
      <c r="P697" s="4"/>
      <c r="Q697" s="4"/>
      <c r="R697" s="4"/>
    </row>
    <row r="698" spans="2:18" ht="17.25" customHeight="1" thickBot="1">
      <c r="B698" s="570" t="s">
        <v>1551</v>
      </c>
      <c r="C698" s="571"/>
      <c r="D698" s="571"/>
      <c r="E698" s="571"/>
      <c r="F698" s="571"/>
      <c r="G698" s="572"/>
      <c r="H698" s="71"/>
      <c r="I698" s="13"/>
      <c r="J698" s="10"/>
      <c r="M698" s="4"/>
      <c r="N698" s="4"/>
      <c r="O698" s="4"/>
      <c r="P698" s="4"/>
      <c r="Q698" s="4"/>
      <c r="R698" s="4"/>
    </row>
    <row r="699" spans="2:18" s="4" customFormat="1" ht="15" customHeight="1">
      <c r="B699" s="437">
        <v>1</v>
      </c>
      <c r="C699" s="438" t="s">
        <v>1451</v>
      </c>
      <c r="D699" s="491" t="s">
        <v>1452</v>
      </c>
      <c r="E699" s="440"/>
      <c r="F699" s="370">
        <f t="shared" ref="F699:F717" si="78">G699*(1-$F$6/100)</f>
        <v>2.9250000000000003</v>
      </c>
      <c r="G699" s="398">
        <v>3.25</v>
      </c>
      <c r="H699" s="91"/>
      <c r="I699" s="360"/>
      <c r="J699" s="361"/>
      <c r="M699"/>
      <c r="N699"/>
      <c r="O699"/>
      <c r="P699"/>
      <c r="Q699"/>
      <c r="R699"/>
    </row>
    <row r="700" spans="2:18" s="4" customFormat="1" ht="12" customHeight="1">
      <c r="B700" s="387">
        <v>2</v>
      </c>
      <c r="C700" s="368" t="s">
        <v>1450</v>
      </c>
      <c r="D700" s="388" t="s">
        <v>1453</v>
      </c>
      <c r="E700" s="389"/>
      <c r="F700" s="370">
        <f t="shared" si="78"/>
        <v>1.35</v>
      </c>
      <c r="G700" s="371">
        <v>1.5</v>
      </c>
      <c r="H700" s="91"/>
      <c r="I700" s="360"/>
      <c r="J700" s="361"/>
      <c r="M700"/>
      <c r="N700"/>
      <c r="O700"/>
      <c r="P700"/>
      <c r="Q700"/>
      <c r="R700"/>
    </row>
    <row r="701" spans="2:18" ht="12" customHeight="1">
      <c r="B701" s="171">
        <v>3</v>
      </c>
      <c r="C701" s="210" t="s">
        <v>744</v>
      </c>
      <c r="D701" s="148" t="s">
        <v>743</v>
      </c>
      <c r="E701" s="103">
        <v>4.05</v>
      </c>
      <c r="F701" s="333">
        <f t="shared" si="78"/>
        <v>3.9600000000000004</v>
      </c>
      <c r="G701" s="230">
        <v>4.4000000000000004</v>
      </c>
      <c r="H701" s="71"/>
      <c r="I701" s="13"/>
      <c r="J701" s="10"/>
      <c r="M701" s="4"/>
      <c r="N701" s="4"/>
      <c r="O701" s="4"/>
      <c r="P701" s="4"/>
      <c r="Q701" s="4"/>
      <c r="R701" s="4"/>
    </row>
    <row r="702" spans="2:18" ht="12" customHeight="1">
      <c r="B702" s="171">
        <v>4</v>
      </c>
      <c r="C702" s="210" t="s">
        <v>745</v>
      </c>
      <c r="D702" s="148" t="s">
        <v>747</v>
      </c>
      <c r="E702" s="103">
        <v>6.05</v>
      </c>
      <c r="F702" s="333">
        <f t="shared" si="78"/>
        <v>6.3</v>
      </c>
      <c r="G702" s="230">
        <v>7</v>
      </c>
      <c r="H702" s="71">
        <f t="shared" ref="H702:H730" si="79">E701*1.3</f>
        <v>5.2649999999999997</v>
      </c>
      <c r="I702" s="12">
        <v>0.23174000000000003</v>
      </c>
      <c r="J702" s="10"/>
    </row>
    <row r="703" spans="2:18" s="4" customFormat="1" ht="12" customHeight="1">
      <c r="B703" s="387">
        <v>5</v>
      </c>
      <c r="C703" s="368" t="s">
        <v>748</v>
      </c>
      <c r="D703" s="388" t="s">
        <v>746</v>
      </c>
      <c r="E703" s="389">
        <v>8.5500000000000007</v>
      </c>
      <c r="F703" s="370">
        <f t="shared" si="78"/>
        <v>8.91</v>
      </c>
      <c r="G703" s="371">
        <v>9.9</v>
      </c>
      <c r="H703" s="91">
        <f t="shared" si="79"/>
        <v>7.8650000000000002</v>
      </c>
      <c r="I703" s="373">
        <v>0.37142799999999998</v>
      </c>
      <c r="J703" s="361"/>
      <c r="M703"/>
      <c r="N703"/>
      <c r="O703"/>
      <c r="P703"/>
      <c r="Q703"/>
      <c r="R703"/>
    </row>
    <row r="704" spans="2:18" ht="12" customHeight="1">
      <c r="B704" s="171">
        <v>6</v>
      </c>
      <c r="C704" s="210" t="s">
        <v>750</v>
      </c>
      <c r="D704" s="148" t="s">
        <v>749</v>
      </c>
      <c r="E704" s="103">
        <v>17.899999999999999</v>
      </c>
      <c r="F704" s="333">
        <f t="shared" si="78"/>
        <v>18.540000000000003</v>
      </c>
      <c r="G704" s="230">
        <v>20.6</v>
      </c>
      <c r="H704" s="71">
        <f t="shared" si="79"/>
        <v>11.115000000000002</v>
      </c>
      <c r="I704" s="12">
        <v>0.55549999999999999</v>
      </c>
      <c r="J704" s="10"/>
    </row>
    <row r="705" spans="2:18" ht="12" customHeight="1">
      <c r="B705" s="171">
        <v>7</v>
      </c>
      <c r="C705" s="210" t="s">
        <v>752</v>
      </c>
      <c r="D705" s="148" t="s">
        <v>751</v>
      </c>
      <c r="E705" s="103">
        <v>21.9</v>
      </c>
      <c r="F705" s="333">
        <f t="shared" si="78"/>
        <v>22.68</v>
      </c>
      <c r="G705" s="230">
        <v>25.2</v>
      </c>
      <c r="H705" s="71">
        <f t="shared" si="79"/>
        <v>23.27</v>
      </c>
      <c r="I705" s="12">
        <v>1.2222200000000001</v>
      </c>
      <c r="J705" s="10"/>
    </row>
    <row r="706" spans="2:18" ht="12" customHeight="1">
      <c r="B706" s="171">
        <v>8</v>
      </c>
      <c r="C706" s="211" t="s">
        <v>367</v>
      </c>
      <c r="D706" s="112" t="s">
        <v>368</v>
      </c>
      <c r="E706" s="103"/>
      <c r="F706" s="333">
        <f t="shared" si="78"/>
        <v>45.180000000000007</v>
      </c>
      <c r="G706" s="230">
        <v>50.2</v>
      </c>
      <c r="H706" s="71">
        <f t="shared" si="79"/>
        <v>28.47</v>
      </c>
      <c r="I706" s="12"/>
      <c r="J706" s="10"/>
    </row>
    <row r="707" spans="2:18" ht="12" customHeight="1">
      <c r="B707" s="171">
        <v>9</v>
      </c>
      <c r="C707" s="211" t="s">
        <v>369</v>
      </c>
      <c r="D707" s="112" t="s">
        <v>370</v>
      </c>
      <c r="E707" s="103"/>
      <c r="F707" s="333">
        <f t="shared" si="78"/>
        <v>3.7800000000000002</v>
      </c>
      <c r="G707" s="230">
        <v>4.2</v>
      </c>
      <c r="H707" s="71"/>
      <c r="I707" s="12"/>
      <c r="J707" s="10"/>
    </row>
    <row r="708" spans="2:18" ht="12" customHeight="1">
      <c r="B708" s="171">
        <v>10</v>
      </c>
      <c r="C708" s="211" t="s">
        <v>371</v>
      </c>
      <c r="D708" s="112" t="s">
        <v>375</v>
      </c>
      <c r="E708" s="103"/>
      <c r="F708" s="333">
        <f t="shared" si="78"/>
        <v>5.4</v>
      </c>
      <c r="G708" s="230">
        <v>6</v>
      </c>
      <c r="H708" s="71"/>
      <c r="I708" s="12"/>
      <c r="J708" s="10"/>
    </row>
    <row r="709" spans="2:18" ht="12" customHeight="1">
      <c r="B709" s="171">
        <v>11</v>
      </c>
      <c r="C709" s="211" t="s">
        <v>372</v>
      </c>
      <c r="D709" s="112" t="s">
        <v>376</v>
      </c>
      <c r="E709" s="103"/>
      <c r="F709" s="333">
        <f t="shared" si="78"/>
        <v>7.8299999999999992</v>
      </c>
      <c r="G709" s="230">
        <v>8.6999999999999993</v>
      </c>
      <c r="H709" s="71"/>
      <c r="I709" s="12"/>
      <c r="J709" s="10"/>
    </row>
    <row r="710" spans="2:18" ht="12" customHeight="1">
      <c r="B710" s="171">
        <v>12</v>
      </c>
      <c r="C710" s="211" t="s">
        <v>373</v>
      </c>
      <c r="D710" s="112" t="s">
        <v>377</v>
      </c>
      <c r="E710" s="103"/>
      <c r="F710" s="333">
        <f t="shared" si="78"/>
        <v>16.470000000000002</v>
      </c>
      <c r="G710" s="230">
        <v>18.3</v>
      </c>
      <c r="H710" s="71"/>
      <c r="I710" s="12"/>
      <c r="J710" s="10"/>
    </row>
    <row r="711" spans="2:18" ht="12" customHeight="1">
      <c r="B711" s="171">
        <v>13</v>
      </c>
      <c r="C711" s="211" t="s">
        <v>374</v>
      </c>
      <c r="D711" s="112" t="s">
        <v>378</v>
      </c>
      <c r="E711" s="103"/>
      <c r="F711" s="333">
        <f t="shared" si="78"/>
        <v>19.98</v>
      </c>
      <c r="G711" s="230">
        <v>22.2</v>
      </c>
      <c r="H711" s="71"/>
      <c r="I711" s="12"/>
      <c r="J711" s="10"/>
    </row>
    <row r="712" spans="2:18" ht="12" customHeight="1">
      <c r="B712" s="171">
        <v>14</v>
      </c>
      <c r="C712" s="210" t="s">
        <v>474</v>
      </c>
      <c r="D712" s="148">
        <v>7002001</v>
      </c>
      <c r="E712" s="103">
        <v>2.7</v>
      </c>
      <c r="F712" s="333">
        <f t="shared" si="78"/>
        <v>2.8800000000000003</v>
      </c>
      <c r="G712" s="230">
        <v>3.2</v>
      </c>
      <c r="H712" s="71"/>
      <c r="I712" s="12"/>
      <c r="J712" s="10"/>
      <c r="M712" s="53"/>
      <c r="N712" s="53"/>
      <c r="O712" s="53"/>
      <c r="P712" s="53"/>
      <c r="Q712" s="53"/>
      <c r="R712" s="53"/>
    </row>
    <row r="713" spans="2:18" ht="12" customHeight="1">
      <c r="B713" s="171">
        <v>15</v>
      </c>
      <c r="C713" s="210" t="s">
        <v>475</v>
      </c>
      <c r="D713" s="148">
        <v>7004001</v>
      </c>
      <c r="E713" s="103">
        <v>4.95</v>
      </c>
      <c r="F713" s="333">
        <f t="shared" si="78"/>
        <v>5.13</v>
      </c>
      <c r="G713" s="230">
        <v>5.7</v>
      </c>
      <c r="H713" s="71">
        <f>E712*1.3</f>
        <v>3.5100000000000002</v>
      </c>
      <c r="I713" s="12">
        <v>0.1285</v>
      </c>
      <c r="J713" s="10"/>
    </row>
    <row r="714" spans="2:18" s="53" customFormat="1" ht="12" customHeight="1">
      <c r="B714" s="171">
        <v>16</v>
      </c>
      <c r="C714" s="210" t="s">
        <v>476</v>
      </c>
      <c r="D714" s="148">
        <v>7006001</v>
      </c>
      <c r="E714" s="103">
        <v>10.3</v>
      </c>
      <c r="F714" s="333">
        <f t="shared" si="78"/>
        <v>10.71</v>
      </c>
      <c r="G714" s="230">
        <v>11.9</v>
      </c>
      <c r="H714" s="86">
        <f>E713*1.3</f>
        <v>6.4350000000000005</v>
      </c>
      <c r="I714" s="51">
        <v>0.19360000000000002</v>
      </c>
      <c r="J714" s="52"/>
      <c r="M714"/>
      <c r="N714"/>
      <c r="O714"/>
      <c r="P714"/>
      <c r="Q714"/>
      <c r="R714"/>
    </row>
    <row r="715" spans="2:18" ht="12" customHeight="1">
      <c r="B715" s="171">
        <v>17</v>
      </c>
      <c r="C715" s="210" t="s">
        <v>477</v>
      </c>
      <c r="D715" s="148">
        <v>7007001</v>
      </c>
      <c r="E715" s="103">
        <v>13.9</v>
      </c>
      <c r="F715" s="333">
        <f t="shared" si="78"/>
        <v>14.4</v>
      </c>
      <c r="G715" s="230">
        <v>16</v>
      </c>
      <c r="H715" s="71">
        <f>E714*1.3</f>
        <v>13.39</v>
      </c>
      <c r="I715" s="12">
        <v>0.38570000000000004</v>
      </c>
      <c r="J715" s="10"/>
    </row>
    <row r="716" spans="2:18" ht="12" customHeight="1">
      <c r="B716" s="171">
        <v>18</v>
      </c>
      <c r="C716" s="210" t="s">
        <v>379</v>
      </c>
      <c r="D716" s="112" t="s">
        <v>380</v>
      </c>
      <c r="E716" s="103"/>
      <c r="F716" s="333">
        <f t="shared" si="78"/>
        <v>8.1</v>
      </c>
      <c r="G716" s="230">
        <v>9</v>
      </c>
      <c r="H716" s="71">
        <f>E715*1.3</f>
        <v>18.07</v>
      </c>
      <c r="I716" s="12">
        <v>0.51419999999999999</v>
      </c>
      <c r="J716" s="10"/>
    </row>
    <row r="717" spans="2:18" ht="12" customHeight="1" thickBot="1">
      <c r="B717" s="205">
        <v>19</v>
      </c>
      <c r="C717" s="217" t="s">
        <v>496</v>
      </c>
      <c r="D717" s="180" t="s">
        <v>769</v>
      </c>
      <c r="E717" s="105">
        <v>6</v>
      </c>
      <c r="F717" s="333">
        <f t="shared" si="78"/>
        <v>8.73</v>
      </c>
      <c r="G717" s="235">
        <v>9.6999999999999993</v>
      </c>
      <c r="H717" s="71"/>
      <c r="I717" s="12"/>
      <c r="J717" s="10"/>
    </row>
    <row r="718" spans="2:18" ht="17.25" customHeight="1" thickBot="1">
      <c r="B718" s="567" t="s">
        <v>1552</v>
      </c>
      <c r="C718" s="568"/>
      <c r="D718" s="568"/>
      <c r="E718" s="568"/>
      <c r="F718" s="568"/>
      <c r="G718" s="569"/>
      <c r="H718" s="71">
        <f>E717*1.3</f>
        <v>7.8000000000000007</v>
      </c>
      <c r="I718" s="12">
        <v>0.60340000000000005</v>
      </c>
      <c r="J718" s="10"/>
    </row>
    <row r="719" spans="2:18" ht="15" customHeight="1">
      <c r="B719" s="185">
        <v>1</v>
      </c>
      <c r="C719" s="218" t="s">
        <v>756</v>
      </c>
      <c r="D719" s="147" t="s">
        <v>753</v>
      </c>
      <c r="E719" s="109">
        <v>6.15</v>
      </c>
      <c r="F719" s="333">
        <f t="shared" ref="F719:F726" si="80">G719*(1-$F$6/100)</f>
        <v>6.39</v>
      </c>
      <c r="G719" s="236">
        <v>7.1</v>
      </c>
      <c r="H719" s="71"/>
      <c r="I719" s="12"/>
      <c r="J719" s="10"/>
    </row>
    <row r="720" spans="2:18" ht="12" customHeight="1">
      <c r="B720" s="171">
        <f t="shared" ref="B720:B726" si="81">B719+1</f>
        <v>2</v>
      </c>
      <c r="C720" s="210" t="s">
        <v>757</v>
      </c>
      <c r="D720" s="148" t="s">
        <v>754</v>
      </c>
      <c r="E720" s="103">
        <v>9</v>
      </c>
      <c r="F720" s="333">
        <f t="shared" si="80"/>
        <v>9.3600000000000012</v>
      </c>
      <c r="G720" s="230">
        <v>10.4</v>
      </c>
      <c r="H720" s="71">
        <f t="shared" si="79"/>
        <v>7.995000000000001</v>
      </c>
      <c r="I720" s="12">
        <v>0.37142799999999998</v>
      </c>
      <c r="J720" s="10"/>
    </row>
    <row r="721" spans="2:10" ht="12" customHeight="1">
      <c r="B721" s="171">
        <f t="shared" si="81"/>
        <v>3</v>
      </c>
      <c r="C721" s="210" t="s">
        <v>758</v>
      </c>
      <c r="D721" s="148" t="s">
        <v>755</v>
      </c>
      <c r="E721" s="103">
        <v>11.35</v>
      </c>
      <c r="F721" s="333">
        <f t="shared" si="80"/>
        <v>11.79</v>
      </c>
      <c r="G721" s="230">
        <v>13.1</v>
      </c>
      <c r="H721" s="71">
        <f t="shared" si="79"/>
        <v>11.700000000000001</v>
      </c>
      <c r="I721" s="12">
        <v>0.53015800000000002</v>
      </c>
      <c r="J721" s="10"/>
    </row>
    <row r="722" spans="2:10" ht="12" customHeight="1">
      <c r="B722" s="171">
        <f t="shared" si="81"/>
        <v>4</v>
      </c>
      <c r="C722" s="210" t="s">
        <v>488</v>
      </c>
      <c r="D722" s="148">
        <v>7030001</v>
      </c>
      <c r="E722" s="103">
        <v>3.15</v>
      </c>
      <c r="F722" s="333">
        <f t="shared" si="80"/>
        <v>3.33</v>
      </c>
      <c r="G722" s="230">
        <v>3.7</v>
      </c>
      <c r="H722" s="71">
        <f t="shared" si="79"/>
        <v>14.755000000000001</v>
      </c>
      <c r="I722" s="12">
        <v>0.6603</v>
      </c>
      <c r="J722" s="10"/>
    </row>
    <row r="723" spans="2:10" ht="12" customHeight="1">
      <c r="B723" s="171">
        <f t="shared" si="81"/>
        <v>5</v>
      </c>
      <c r="C723" s="210" t="s">
        <v>759</v>
      </c>
      <c r="D723" s="148">
        <v>7031001</v>
      </c>
      <c r="E723" s="103">
        <v>6.3</v>
      </c>
      <c r="F723" s="333">
        <f t="shared" si="80"/>
        <v>3.33</v>
      </c>
      <c r="G723" s="230">
        <v>3.7</v>
      </c>
      <c r="H723" s="71">
        <f t="shared" si="79"/>
        <v>4.0949999999999998</v>
      </c>
      <c r="I723" s="12">
        <v>0.14280000000000001</v>
      </c>
      <c r="J723" s="10"/>
    </row>
    <row r="724" spans="2:10" ht="12" customHeight="1">
      <c r="B724" s="171">
        <f t="shared" si="81"/>
        <v>6</v>
      </c>
      <c r="C724" s="210" t="s">
        <v>760</v>
      </c>
      <c r="D724" s="148" t="s">
        <v>761</v>
      </c>
      <c r="E724" s="103">
        <v>2.1</v>
      </c>
      <c r="F724" s="333">
        <f t="shared" si="80"/>
        <v>3.51</v>
      </c>
      <c r="G724" s="230">
        <v>3.9</v>
      </c>
      <c r="H724" s="71">
        <f t="shared" si="79"/>
        <v>8.19</v>
      </c>
      <c r="I724" s="12">
        <v>0.2888</v>
      </c>
      <c r="J724" s="10"/>
    </row>
    <row r="725" spans="2:10" ht="12" customHeight="1">
      <c r="B725" s="171">
        <f t="shared" si="81"/>
        <v>7</v>
      </c>
      <c r="C725" s="210" t="s">
        <v>489</v>
      </c>
      <c r="D725" s="148" t="s">
        <v>763</v>
      </c>
      <c r="E725" s="103">
        <v>2.5</v>
      </c>
      <c r="F725" s="333">
        <f t="shared" si="80"/>
        <v>3.9600000000000004</v>
      </c>
      <c r="G725" s="230">
        <v>4.4000000000000004</v>
      </c>
      <c r="H725" s="71">
        <f t="shared" si="79"/>
        <v>2.7300000000000004</v>
      </c>
      <c r="I725" s="12">
        <v>0.22220000000000001</v>
      </c>
      <c r="J725" s="10"/>
    </row>
    <row r="726" spans="2:10" ht="12" customHeight="1" thickBot="1">
      <c r="B726" s="205">
        <f t="shared" si="81"/>
        <v>8</v>
      </c>
      <c r="C726" s="217" t="s">
        <v>490</v>
      </c>
      <c r="D726" s="180" t="s">
        <v>762</v>
      </c>
      <c r="E726" s="105">
        <v>0.75</v>
      </c>
      <c r="F726" s="333">
        <f t="shared" si="80"/>
        <v>1.575</v>
      </c>
      <c r="G726" s="235">
        <v>1.75</v>
      </c>
      <c r="H726" s="71">
        <f t="shared" si="79"/>
        <v>3.25</v>
      </c>
      <c r="I726" s="12">
        <v>0.26349</v>
      </c>
      <c r="J726" s="10"/>
    </row>
    <row r="727" spans="2:10" ht="17.25" customHeight="1" thickBot="1">
      <c r="B727" s="567" t="s">
        <v>1553</v>
      </c>
      <c r="C727" s="568"/>
      <c r="D727" s="568"/>
      <c r="E727" s="568"/>
      <c r="F727" s="568"/>
      <c r="G727" s="569"/>
      <c r="H727" s="71">
        <f t="shared" si="79"/>
        <v>0.97500000000000009</v>
      </c>
      <c r="I727" s="12">
        <v>0.06</v>
      </c>
      <c r="J727" s="10"/>
    </row>
    <row r="728" spans="2:10" ht="17.25" customHeight="1">
      <c r="B728" s="185">
        <v>1</v>
      </c>
      <c r="C728" s="218" t="s">
        <v>764</v>
      </c>
      <c r="D728" s="147" t="s">
        <v>765</v>
      </c>
      <c r="E728" s="109">
        <v>2.35</v>
      </c>
      <c r="F728" s="333">
        <f>G728*(1-$F$6/100)</f>
        <v>3.9600000000000004</v>
      </c>
      <c r="G728" s="236">
        <v>4.4000000000000004</v>
      </c>
      <c r="H728" s="71"/>
      <c r="I728" s="12"/>
      <c r="J728" s="10"/>
    </row>
    <row r="729" spans="2:10" ht="17.25" customHeight="1" thickBot="1">
      <c r="B729" s="205">
        <f>B728+1</f>
        <v>2</v>
      </c>
      <c r="C729" s="217" t="s">
        <v>495</v>
      </c>
      <c r="D729" s="180" t="s">
        <v>766</v>
      </c>
      <c r="E729" s="105">
        <v>1.55</v>
      </c>
      <c r="F729" s="333">
        <f>G729*(1-$F$6/100)</f>
        <v>2.7</v>
      </c>
      <c r="G729" s="235">
        <v>3</v>
      </c>
      <c r="H729" s="71">
        <f t="shared" si="79"/>
        <v>3.0550000000000002</v>
      </c>
      <c r="I729" s="12">
        <v>0.20680000000000001</v>
      </c>
      <c r="J729" s="10"/>
    </row>
    <row r="730" spans="2:10" ht="17.25" customHeight="1" thickBot="1">
      <c r="B730" s="567" t="s">
        <v>1554</v>
      </c>
      <c r="C730" s="568"/>
      <c r="D730" s="568"/>
      <c r="E730" s="568"/>
      <c r="F730" s="568"/>
      <c r="G730" s="569"/>
      <c r="H730" s="71">
        <f t="shared" si="79"/>
        <v>2.0150000000000001</v>
      </c>
      <c r="I730" s="12">
        <v>0.1724</v>
      </c>
      <c r="J730" s="10"/>
    </row>
    <row r="731" spans="2:10" ht="15" customHeight="1">
      <c r="B731" s="185">
        <v>1</v>
      </c>
      <c r="C731" s="219" t="s">
        <v>381</v>
      </c>
      <c r="D731" s="203" t="s">
        <v>357</v>
      </c>
      <c r="E731" s="109"/>
      <c r="F731" s="333">
        <f t="shared" ref="F731:F739" si="82">G731*(1-$F$6/100)</f>
        <v>11.25</v>
      </c>
      <c r="G731" s="236">
        <v>12.5</v>
      </c>
      <c r="H731" s="71"/>
      <c r="I731" s="12"/>
      <c r="J731" s="10"/>
    </row>
    <row r="732" spans="2:10" ht="12" customHeight="1">
      <c r="B732" s="171">
        <f t="shared" ref="B732:B739" si="83">B731+1</f>
        <v>2</v>
      </c>
      <c r="C732" s="211" t="s">
        <v>382</v>
      </c>
      <c r="D732" s="112" t="s">
        <v>383</v>
      </c>
      <c r="E732" s="103"/>
      <c r="F732" s="333">
        <f t="shared" si="82"/>
        <v>13.32</v>
      </c>
      <c r="G732" s="230">
        <v>14.8</v>
      </c>
      <c r="H732" s="71"/>
      <c r="I732" s="12"/>
      <c r="J732" s="10"/>
    </row>
    <row r="733" spans="2:10" ht="12" customHeight="1">
      <c r="B733" s="171">
        <f t="shared" si="83"/>
        <v>3</v>
      </c>
      <c r="C733" s="211" t="s">
        <v>384</v>
      </c>
      <c r="D733" s="112" t="s">
        <v>385</v>
      </c>
      <c r="E733" s="103"/>
      <c r="F733" s="333">
        <f t="shared" si="82"/>
        <v>14.76</v>
      </c>
      <c r="G733" s="230">
        <v>16.399999999999999</v>
      </c>
      <c r="H733" s="71"/>
      <c r="I733" s="12"/>
      <c r="J733" s="10"/>
    </row>
    <row r="734" spans="2:10" ht="12" customHeight="1">
      <c r="B734" s="171">
        <f t="shared" si="83"/>
        <v>4</v>
      </c>
      <c r="C734" s="211" t="s">
        <v>386</v>
      </c>
      <c r="D734" s="112" t="s">
        <v>387</v>
      </c>
      <c r="E734" s="103"/>
      <c r="F734" s="333">
        <f t="shared" si="82"/>
        <v>16.290000000000003</v>
      </c>
      <c r="G734" s="230">
        <v>18.100000000000001</v>
      </c>
      <c r="H734" s="71"/>
      <c r="I734" s="12"/>
      <c r="J734" s="10"/>
    </row>
    <row r="735" spans="2:10" ht="12" customHeight="1">
      <c r="B735" s="171">
        <f t="shared" si="83"/>
        <v>5</v>
      </c>
      <c r="C735" s="211" t="s">
        <v>389</v>
      </c>
      <c r="D735" s="112" t="s">
        <v>388</v>
      </c>
      <c r="E735" s="103"/>
      <c r="F735" s="333">
        <f t="shared" si="82"/>
        <v>23.85</v>
      </c>
      <c r="G735" s="230">
        <v>26.5</v>
      </c>
      <c r="H735" s="71"/>
      <c r="I735" s="12"/>
      <c r="J735" s="10"/>
    </row>
    <row r="736" spans="2:10" ht="12" customHeight="1">
      <c r="B736" s="171">
        <f t="shared" si="83"/>
        <v>6</v>
      </c>
      <c r="C736" s="211" t="s">
        <v>390</v>
      </c>
      <c r="D736" s="112" t="s">
        <v>391</v>
      </c>
      <c r="E736" s="103"/>
      <c r="F736" s="333">
        <f t="shared" si="82"/>
        <v>15.3</v>
      </c>
      <c r="G736" s="230">
        <v>17</v>
      </c>
      <c r="H736" s="71"/>
      <c r="I736" s="12"/>
      <c r="J736" s="10"/>
    </row>
    <row r="737" spans="2:18" ht="12" customHeight="1">
      <c r="B737" s="171">
        <f t="shared" si="83"/>
        <v>7</v>
      </c>
      <c r="C737" s="211" t="s">
        <v>393</v>
      </c>
      <c r="D737" s="112" t="s">
        <v>392</v>
      </c>
      <c r="E737" s="103"/>
      <c r="F737" s="333">
        <f t="shared" si="82"/>
        <v>21.87</v>
      </c>
      <c r="G737" s="230">
        <v>24.3</v>
      </c>
      <c r="H737" s="71"/>
      <c r="I737" s="12"/>
      <c r="J737" s="10"/>
    </row>
    <row r="738" spans="2:18" ht="12" customHeight="1">
      <c r="B738" s="171">
        <f t="shared" si="83"/>
        <v>8</v>
      </c>
      <c r="C738" s="211" t="s">
        <v>394</v>
      </c>
      <c r="D738" s="112" t="s">
        <v>395</v>
      </c>
      <c r="E738" s="103"/>
      <c r="F738" s="333">
        <f t="shared" si="82"/>
        <v>41.31</v>
      </c>
      <c r="G738" s="230">
        <v>45.9</v>
      </c>
      <c r="H738" s="71"/>
      <c r="I738" s="12"/>
      <c r="J738" s="10"/>
    </row>
    <row r="739" spans="2:18" ht="12" customHeight="1">
      <c r="B739" s="171">
        <f t="shared" si="83"/>
        <v>9</v>
      </c>
      <c r="C739" s="211" t="s">
        <v>396</v>
      </c>
      <c r="D739" s="112" t="s">
        <v>397</v>
      </c>
      <c r="E739" s="103"/>
      <c r="F739" s="333">
        <f t="shared" si="82"/>
        <v>61.29</v>
      </c>
      <c r="G739" s="230">
        <v>68.099999999999994</v>
      </c>
      <c r="H739" s="71"/>
      <c r="I739" s="12"/>
      <c r="J739" s="10"/>
      <c r="M739" s="118"/>
      <c r="N739" s="118"/>
      <c r="O739" s="118"/>
      <c r="P739" s="118"/>
      <c r="Q739" s="118"/>
      <c r="R739" s="118"/>
    </row>
    <row r="740" spans="2:18" ht="33.75" customHeight="1" thickBot="1">
      <c r="B740" s="631"/>
      <c r="C740" s="632"/>
      <c r="D740" s="632"/>
      <c r="E740" s="632"/>
      <c r="F740" s="632"/>
      <c r="G740" s="633"/>
      <c r="H740" s="71"/>
      <c r="I740" s="12"/>
      <c r="J740" s="10"/>
    </row>
    <row r="741" spans="2:18" s="118" customFormat="1" ht="17.25" customHeight="1" thickBot="1">
      <c r="B741" s="567" t="s">
        <v>1555</v>
      </c>
      <c r="C741" s="568"/>
      <c r="D741" s="568"/>
      <c r="E741" s="568"/>
      <c r="F741" s="568"/>
      <c r="G741" s="569"/>
      <c r="H741" s="119"/>
      <c r="I741" s="120" t="e">
        <f>#REF!</f>
        <v>#REF!</v>
      </c>
      <c r="J741" s="121"/>
      <c r="M741"/>
      <c r="N741"/>
      <c r="O741"/>
      <c r="P741"/>
      <c r="Q741"/>
      <c r="R741"/>
    </row>
    <row r="742" spans="2:18" ht="15" customHeight="1">
      <c r="B742" s="185">
        <v>1</v>
      </c>
      <c r="C742" s="218" t="s">
        <v>606</v>
      </c>
      <c r="D742" s="147">
        <v>321034</v>
      </c>
      <c r="E742" s="109">
        <v>10.55</v>
      </c>
      <c r="F742" s="333">
        <f t="shared" ref="F742:F749" si="84">G742*(1-$F$6/100)</f>
        <v>16.559999999999999</v>
      </c>
      <c r="G742" s="236">
        <v>18.399999999999999</v>
      </c>
      <c r="H742" s="71"/>
      <c r="I742" s="12"/>
      <c r="J742" s="10"/>
    </row>
    <row r="743" spans="2:18" ht="12" customHeight="1">
      <c r="B743" s="171">
        <f>B742+1</f>
        <v>2</v>
      </c>
      <c r="C743" s="210" t="s">
        <v>607</v>
      </c>
      <c r="D743" s="148">
        <v>321035</v>
      </c>
      <c r="E743" s="103"/>
      <c r="F743" s="333">
        <f t="shared" si="84"/>
        <v>23.490000000000002</v>
      </c>
      <c r="G743" s="230">
        <v>26.1</v>
      </c>
      <c r="H743" s="71">
        <f>E742*1.3</f>
        <v>13.715000000000002</v>
      </c>
      <c r="I743" s="12">
        <v>0.95200000000000007</v>
      </c>
      <c r="J743" s="10"/>
    </row>
    <row r="744" spans="2:18" ht="12" customHeight="1">
      <c r="B744" s="171">
        <f>B743+1</f>
        <v>3</v>
      </c>
      <c r="C744" s="210" t="s">
        <v>608</v>
      </c>
      <c r="D744" s="148">
        <v>321036</v>
      </c>
      <c r="E744" s="103"/>
      <c r="F744" s="333">
        <f t="shared" si="84"/>
        <v>24.840000000000003</v>
      </c>
      <c r="G744" s="230">
        <v>27.6</v>
      </c>
      <c r="H744" s="71"/>
      <c r="I744" s="12"/>
      <c r="J744" s="10"/>
    </row>
    <row r="745" spans="2:18" ht="12" customHeight="1">
      <c r="B745" s="171">
        <f>B744+1</f>
        <v>4</v>
      </c>
      <c r="C745" s="210" t="s">
        <v>609</v>
      </c>
      <c r="D745" s="148">
        <v>321037</v>
      </c>
      <c r="E745" s="103"/>
      <c r="F745" s="333">
        <f t="shared" si="84"/>
        <v>28.62</v>
      </c>
      <c r="G745" s="230">
        <v>31.8</v>
      </c>
      <c r="H745" s="71"/>
      <c r="I745" s="12"/>
      <c r="J745" s="10"/>
    </row>
    <row r="746" spans="2:18" ht="12" customHeight="1">
      <c r="B746" s="171">
        <f t="shared" ref="B746:B804" si="85">B745+1</f>
        <v>5</v>
      </c>
      <c r="C746" s="210" t="s">
        <v>610</v>
      </c>
      <c r="D746" s="148">
        <v>321039</v>
      </c>
      <c r="E746" s="103"/>
      <c r="F746" s="333">
        <f t="shared" si="84"/>
        <v>19.89</v>
      </c>
      <c r="G746" s="230">
        <v>22.1</v>
      </c>
      <c r="H746" s="71"/>
      <c r="I746" s="12"/>
      <c r="J746" s="10"/>
    </row>
    <row r="747" spans="2:18" ht="12" customHeight="1">
      <c r="B747" s="171">
        <f t="shared" si="85"/>
        <v>6</v>
      </c>
      <c r="C747" s="210" t="s">
        <v>611</v>
      </c>
      <c r="D747" s="148">
        <v>221033</v>
      </c>
      <c r="E747" s="103">
        <v>11.4</v>
      </c>
      <c r="F747" s="333">
        <f t="shared" si="84"/>
        <v>17.82</v>
      </c>
      <c r="G747" s="230">
        <v>19.8</v>
      </c>
      <c r="H747" s="71"/>
      <c r="I747" s="12"/>
      <c r="J747" s="10"/>
    </row>
    <row r="748" spans="2:18" ht="12" customHeight="1">
      <c r="B748" s="171">
        <f t="shared" si="85"/>
        <v>7</v>
      </c>
      <c r="C748" s="210" t="s">
        <v>612</v>
      </c>
      <c r="D748" s="148">
        <v>221031</v>
      </c>
      <c r="E748" s="103">
        <v>6.95</v>
      </c>
      <c r="F748" s="333">
        <f t="shared" si="84"/>
        <v>10.89</v>
      </c>
      <c r="G748" s="230">
        <v>12.1</v>
      </c>
      <c r="H748" s="71">
        <f t="shared" ref="H748:H759" si="86">E747*1.3</f>
        <v>14.82</v>
      </c>
      <c r="I748" s="12">
        <v>0.99680000000000002</v>
      </c>
      <c r="J748" s="10"/>
    </row>
    <row r="749" spans="2:18" ht="12" customHeight="1" thickBot="1">
      <c r="B749" s="205">
        <f t="shared" si="85"/>
        <v>8</v>
      </c>
      <c r="C749" s="217" t="s">
        <v>613</v>
      </c>
      <c r="D749" s="180">
        <v>221032</v>
      </c>
      <c r="E749" s="105">
        <v>9.1</v>
      </c>
      <c r="F749" s="333">
        <f t="shared" si="84"/>
        <v>14.4</v>
      </c>
      <c r="G749" s="235">
        <v>16</v>
      </c>
      <c r="H749" s="71">
        <f t="shared" si="86"/>
        <v>9.0350000000000001</v>
      </c>
      <c r="I749" s="12">
        <v>0.58279999999999998</v>
      </c>
      <c r="J749" s="10"/>
      <c r="M749" s="4"/>
      <c r="N749" s="4"/>
      <c r="O749" s="4"/>
      <c r="P749" s="4"/>
      <c r="Q749" s="4"/>
      <c r="R749" s="4"/>
    </row>
    <row r="750" spans="2:18" ht="17.25" customHeight="1" thickBot="1">
      <c r="B750" s="567" t="s">
        <v>1556</v>
      </c>
      <c r="C750" s="568"/>
      <c r="D750" s="568"/>
      <c r="E750" s="568"/>
      <c r="F750" s="568"/>
      <c r="G750" s="569"/>
      <c r="H750" s="71">
        <f t="shared" si="86"/>
        <v>11.83</v>
      </c>
      <c r="I750" s="12">
        <v>0.76740000000000008</v>
      </c>
      <c r="J750" s="10"/>
      <c r="M750" s="4"/>
      <c r="N750" s="4"/>
      <c r="O750" s="4"/>
      <c r="P750" s="4"/>
      <c r="Q750" s="4"/>
      <c r="R750" s="4"/>
    </row>
    <row r="751" spans="2:18" s="4" customFormat="1" ht="15" customHeight="1">
      <c r="B751" s="437">
        <v>1</v>
      </c>
      <c r="C751" s="523" t="s">
        <v>399</v>
      </c>
      <c r="D751" s="524" t="s">
        <v>398</v>
      </c>
      <c r="E751" s="440"/>
      <c r="F751" s="370">
        <f t="shared" ref="F751:F759" si="87">G751*(1-$F$6/100)</f>
        <v>8.370000000000001</v>
      </c>
      <c r="G751" s="398">
        <v>9.3000000000000007</v>
      </c>
      <c r="H751" s="91"/>
      <c r="I751" s="373"/>
      <c r="J751" s="361"/>
      <c r="M751"/>
      <c r="N751"/>
      <c r="O751"/>
      <c r="P751"/>
      <c r="Q751"/>
      <c r="R751"/>
    </row>
    <row r="752" spans="2:18" s="4" customFormat="1" ht="12" customHeight="1">
      <c r="B752" s="387">
        <f t="shared" si="85"/>
        <v>2</v>
      </c>
      <c r="C752" s="457" t="s">
        <v>400</v>
      </c>
      <c r="D752" s="458" t="s">
        <v>402</v>
      </c>
      <c r="E752" s="389"/>
      <c r="F752" s="370">
        <f t="shared" si="87"/>
        <v>10.35</v>
      </c>
      <c r="G752" s="371">
        <v>11.5</v>
      </c>
      <c r="H752" s="91"/>
      <c r="I752" s="373"/>
      <c r="J752" s="361"/>
      <c r="M752"/>
      <c r="N752"/>
      <c r="O752"/>
      <c r="P752"/>
      <c r="Q752"/>
      <c r="R752"/>
    </row>
    <row r="753" spans="2:18" ht="12" customHeight="1">
      <c r="B753" s="171">
        <f t="shared" si="85"/>
        <v>3</v>
      </c>
      <c r="C753" s="211" t="s">
        <v>401</v>
      </c>
      <c r="D753" s="112" t="s">
        <v>403</v>
      </c>
      <c r="E753" s="103"/>
      <c r="F753" s="333">
        <f t="shared" si="87"/>
        <v>13.950000000000001</v>
      </c>
      <c r="G753" s="230">
        <v>15.5</v>
      </c>
      <c r="H753" s="71"/>
      <c r="I753" s="12"/>
      <c r="J753" s="10"/>
    </row>
    <row r="754" spans="2:18" ht="12" customHeight="1">
      <c r="B754" s="171">
        <f t="shared" si="85"/>
        <v>4</v>
      </c>
      <c r="C754" s="211" t="s">
        <v>404</v>
      </c>
      <c r="D754" s="112" t="s">
        <v>405</v>
      </c>
      <c r="E754" s="103"/>
      <c r="F754" s="333">
        <f t="shared" si="87"/>
        <v>4.59</v>
      </c>
      <c r="G754" s="230">
        <v>5.0999999999999996</v>
      </c>
      <c r="H754" s="71"/>
      <c r="I754" s="12"/>
      <c r="J754" s="10"/>
    </row>
    <row r="755" spans="2:18" ht="12" customHeight="1">
      <c r="B755" s="171">
        <f t="shared" si="85"/>
        <v>5</v>
      </c>
      <c r="C755" s="210" t="s">
        <v>614</v>
      </c>
      <c r="D755" s="148">
        <v>312040</v>
      </c>
      <c r="E755" s="103">
        <v>4.95</v>
      </c>
      <c r="F755" s="333">
        <f t="shared" si="87"/>
        <v>8.2799999999999994</v>
      </c>
      <c r="G755" s="230">
        <v>9.1999999999999993</v>
      </c>
      <c r="H755" s="71"/>
      <c r="I755" s="12"/>
      <c r="J755" s="10"/>
    </row>
    <row r="756" spans="2:18" ht="12" customHeight="1">
      <c r="B756" s="171">
        <f t="shared" si="85"/>
        <v>6</v>
      </c>
      <c r="C756" s="210" t="s">
        <v>615</v>
      </c>
      <c r="D756" s="148">
        <v>312042</v>
      </c>
      <c r="E756" s="103">
        <v>3.75</v>
      </c>
      <c r="F756" s="333">
        <f t="shared" si="87"/>
        <v>7.2</v>
      </c>
      <c r="G756" s="230">
        <v>8</v>
      </c>
      <c r="H756" s="71">
        <f t="shared" si="86"/>
        <v>6.4350000000000005</v>
      </c>
      <c r="I756" s="12">
        <v>0.50793599999999994</v>
      </c>
      <c r="J756" s="10"/>
    </row>
    <row r="757" spans="2:18" ht="12" customHeight="1">
      <c r="B757" s="171">
        <f t="shared" si="85"/>
        <v>7</v>
      </c>
      <c r="C757" s="210" t="s">
        <v>616</v>
      </c>
      <c r="D757" s="148">
        <v>312044</v>
      </c>
      <c r="E757" s="103">
        <v>4.3499999999999996</v>
      </c>
      <c r="F757" s="333">
        <f t="shared" si="87"/>
        <v>7.4700000000000006</v>
      </c>
      <c r="G757" s="230">
        <v>8.3000000000000007</v>
      </c>
      <c r="H757" s="71">
        <f t="shared" si="86"/>
        <v>4.875</v>
      </c>
      <c r="I757" s="12">
        <v>0.38888879999999998</v>
      </c>
      <c r="J757" s="10"/>
    </row>
    <row r="758" spans="2:18" ht="12" customHeight="1">
      <c r="B758" s="171">
        <f t="shared" si="85"/>
        <v>8</v>
      </c>
      <c r="C758" s="210" t="s">
        <v>617</v>
      </c>
      <c r="D758" s="148">
        <v>311036</v>
      </c>
      <c r="E758" s="103">
        <v>4.3499999999999996</v>
      </c>
      <c r="F758" s="333">
        <f t="shared" si="87"/>
        <v>7.5600000000000005</v>
      </c>
      <c r="G758" s="230">
        <v>8.4</v>
      </c>
      <c r="H758" s="71">
        <f t="shared" si="86"/>
        <v>5.6549999999999994</v>
      </c>
      <c r="I758" s="12">
        <v>0.46507936506999997</v>
      </c>
      <c r="J758" s="10"/>
    </row>
    <row r="759" spans="2:18" ht="12" customHeight="1" thickBot="1">
      <c r="B759" s="205">
        <f t="shared" si="85"/>
        <v>9</v>
      </c>
      <c r="C759" s="217" t="s">
        <v>618</v>
      </c>
      <c r="D759" s="180">
        <v>311038</v>
      </c>
      <c r="E759" s="105">
        <v>5.0999999999999996</v>
      </c>
      <c r="F759" s="333">
        <f t="shared" si="87"/>
        <v>8.91</v>
      </c>
      <c r="G759" s="235">
        <v>9.9</v>
      </c>
      <c r="H759" s="71">
        <f t="shared" si="86"/>
        <v>5.6549999999999994</v>
      </c>
      <c r="I759" s="12">
        <f>1.887*1.3/6.3</f>
        <v>0.38938095238095238</v>
      </c>
      <c r="J759" s="10"/>
      <c r="M759" s="4"/>
      <c r="N759" s="4"/>
      <c r="O759" s="4"/>
      <c r="P759" s="4"/>
      <c r="Q759" s="4"/>
      <c r="R759" s="4"/>
    </row>
    <row r="760" spans="2:18" ht="17.25" customHeight="1" thickBot="1">
      <c r="B760" s="567" t="s">
        <v>1557</v>
      </c>
      <c r="C760" s="568"/>
      <c r="D760" s="568"/>
      <c r="E760" s="568"/>
      <c r="F760" s="568"/>
      <c r="G760" s="569"/>
      <c r="H760" s="71">
        <f>E759*1.3</f>
        <v>6.63</v>
      </c>
      <c r="I760" s="12">
        <f>2.142*1.3/6.3</f>
        <v>0.44200000000000006</v>
      </c>
      <c r="J760" s="10"/>
    </row>
    <row r="761" spans="2:18" s="4" customFormat="1" ht="15" customHeight="1">
      <c r="B761" s="437">
        <v>1</v>
      </c>
      <c r="C761" s="438" t="s">
        <v>850</v>
      </c>
      <c r="D761" s="439" t="s">
        <v>851</v>
      </c>
      <c r="E761" s="440">
        <v>2.1</v>
      </c>
      <c r="F761" s="370">
        <f t="shared" ref="F761:F766" si="88">G761*(1-$F$6/100)</f>
        <v>2.7</v>
      </c>
      <c r="G761" s="398">
        <v>3</v>
      </c>
      <c r="H761" s="91"/>
      <c r="I761" s="373"/>
      <c r="J761" s="361"/>
      <c r="M761"/>
      <c r="N761"/>
      <c r="O761"/>
      <c r="P761"/>
      <c r="Q761"/>
      <c r="R761"/>
    </row>
    <row r="762" spans="2:18" ht="12" customHeight="1">
      <c r="B762" s="171">
        <f t="shared" si="85"/>
        <v>2</v>
      </c>
      <c r="C762" s="210" t="s">
        <v>334</v>
      </c>
      <c r="D762" s="149" t="s">
        <v>333</v>
      </c>
      <c r="E762" s="103"/>
      <c r="F762" s="333">
        <f t="shared" si="88"/>
        <v>3.6</v>
      </c>
      <c r="G762" s="230">
        <v>4</v>
      </c>
      <c r="H762" s="71">
        <f>E761*1.3</f>
        <v>2.7300000000000004</v>
      </c>
      <c r="I762" s="12">
        <v>0.16980000000000001</v>
      </c>
      <c r="J762" s="10"/>
    </row>
    <row r="763" spans="2:18" ht="12" customHeight="1">
      <c r="B763" s="171">
        <f t="shared" si="85"/>
        <v>3</v>
      </c>
      <c r="C763" s="211" t="s">
        <v>335</v>
      </c>
      <c r="D763" s="149" t="s">
        <v>337</v>
      </c>
      <c r="E763" s="103"/>
      <c r="F763" s="333">
        <f t="shared" si="88"/>
        <v>5.4</v>
      </c>
      <c r="G763" s="230">
        <v>6</v>
      </c>
      <c r="H763" s="71"/>
      <c r="I763" s="12"/>
      <c r="J763" s="10"/>
    </row>
    <row r="764" spans="2:18" ht="12" customHeight="1">
      <c r="B764" s="171">
        <f t="shared" si="85"/>
        <v>4</v>
      </c>
      <c r="C764" s="211" t="s">
        <v>336</v>
      </c>
      <c r="D764" s="149" t="s">
        <v>338</v>
      </c>
      <c r="E764" s="103"/>
      <c r="F764" s="333">
        <f t="shared" si="88"/>
        <v>13.860000000000001</v>
      </c>
      <c r="G764" s="230">
        <v>15.4</v>
      </c>
      <c r="H764" s="71"/>
      <c r="I764" s="12"/>
      <c r="J764" s="10"/>
    </row>
    <row r="765" spans="2:18" ht="12" customHeight="1">
      <c r="B765" s="171">
        <f t="shared" si="85"/>
        <v>5</v>
      </c>
      <c r="C765" s="211" t="s">
        <v>339</v>
      </c>
      <c r="D765" s="148" t="s">
        <v>340</v>
      </c>
      <c r="E765" s="103"/>
      <c r="F765" s="333">
        <f t="shared" si="88"/>
        <v>18</v>
      </c>
      <c r="G765" s="230">
        <v>20</v>
      </c>
      <c r="H765" s="71"/>
      <c r="I765" s="12"/>
      <c r="J765" s="10"/>
    </row>
    <row r="766" spans="2:18" ht="12" customHeight="1" thickBot="1">
      <c r="B766" s="205">
        <f t="shared" si="85"/>
        <v>6</v>
      </c>
      <c r="C766" s="216" t="s">
        <v>341</v>
      </c>
      <c r="D766" s="202" t="s">
        <v>342</v>
      </c>
      <c r="E766" s="105"/>
      <c r="F766" s="333">
        <f t="shared" si="88"/>
        <v>50.4</v>
      </c>
      <c r="G766" s="235">
        <v>56</v>
      </c>
      <c r="H766" s="71"/>
      <c r="I766" s="12"/>
      <c r="J766" s="10"/>
      <c r="M766" s="4"/>
      <c r="N766" s="4"/>
      <c r="O766" s="4"/>
      <c r="P766" s="4"/>
      <c r="Q766" s="4"/>
      <c r="R766" s="4"/>
    </row>
    <row r="767" spans="2:18" ht="17.25" customHeight="1" thickBot="1">
      <c r="B767" s="567" t="s">
        <v>1558</v>
      </c>
      <c r="C767" s="568"/>
      <c r="D767" s="568"/>
      <c r="E767" s="568"/>
      <c r="F767" s="568"/>
      <c r="G767" s="569"/>
      <c r="H767" s="71"/>
      <c r="I767" s="12"/>
      <c r="J767" s="10"/>
      <c r="M767" s="53"/>
      <c r="N767" s="53"/>
      <c r="O767" s="53"/>
      <c r="P767" s="53"/>
      <c r="Q767" s="53"/>
      <c r="R767" s="53"/>
    </row>
    <row r="768" spans="2:18" s="4" customFormat="1" ht="15" customHeight="1">
      <c r="B768" s="437">
        <v>1</v>
      </c>
      <c r="C768" s="438" t="s">
        <v>343</v>
      </c>
      <c r="D768" s="491">
        <v>131504</v>
      </c>
      <c r="E768" s="440">
        <v>6.4</v>
      </c>
      <c r="F768" s="370">
        <f t="shared" ref="F768:F773" si="89">G768*(1-$F$6/100)</f>
        <v>13.950000000000001</v>
      </c>
      <c r="G768" s="398">
        <v>15.5</v>
      </c>
      <c r="H768" s="91"/>
      <c r="I768" s="373"/>
      <c r="J768" s="361"/>
      <c r="M768"/>
      <c r="N768"/>
      <c r="O768"/>
      <c r="P768"/>
      <c r="Q768"/>
      <c r="R768"/>
    </row>
    <row r="769" spans="1:255" s="53" customFormat="1" ht="12" customHeight="1">
      <c r="B769" s="171">
        <f t="shared" si="85"/>
        <v>2</v>
      </c>
      <c r="C769" s="211" t="s">
        <v>406</v>
      </c>
      <c r="D769" s="112" t="s">
        <v>407</v>
      </c>
      <c r="E769" s="103"/>
      <c r="F769" s="333">
        <f t="shared" si="89"/>
        <v>7.11</v>
      </c>
      <c r="G769" s="230">
        <v>7.9</v>
      </c>
      <c r="H769" s="86">
        <f>E768*1.3</f>
        <v>8.32</v>
      </c>
      <c r="I769" s="51" t="e">
        <f>3.102*1.4/I735</f>
        <v>#DIV/0!</v>
      </c>
      <c r="J769" s="52"/>
      <c r="M769"/>
      <c r="N769"/>
      <c r="O769"/>
      <c r="P769"/>
      <c r="Q769"/>
      <c r="R769"/>
    </row>
    <row r="770" spans="1:255" ht="12" customHeight="1">
      <c r="B770" s="171">
        <f t="shared" si="85"/>
        <v>3</v>
      </c>
      <c r="C770" s="211" t="s">
        <v>409</v>
      </c>
      <c r="D770" s="112" t="s">
        <v>408</v>
      </c>
      <c r="E770" s="103"/>
      <c r="F770" s="333">
        <f t="shared" si="89"/>
        <v>10.98</v>
      </c>
      <c r="G770" s="230">
        <v>12.2</v>
      </c>
      <c r="H770" s="71"/>
      <c r="I770" s="12"/>
      <c r="J770" s="10"/>
    </row>
    <row r="771" spans="1:255" ht="12" customHeight="1">
      <c r="B771" s="171">
        <f t="shared" si="85"/>
        <v>4</v>
      </c>
      <c r="C771" s="210" t="s">
        <v>619</v>
      </c>
      <c r="D771" s="148">
        <v>331008</v>
      </c>
      <c r="E771" s="103">
        <v>6.1</v>
      </c>
      <c r="F771" s="333">
        <f t="shared" si="89"/>
        <v>6.75</v>
      </c>
      <c r="G771" s="230">
        <v>7.5</v>
      </c>
      <c r="H771" s="71"/>
      <c r="I771" s="12"/>
      <c r="J771" s="10"/>
    </row>
    <row r="772" spans="1:255" ht="12" customHeight="1">
      <c r="B772" s="171">
        <f t="shared" si="85"/>
        <v>5</v>
      </c>
      <c r="C772" s="210" t="s">
        <v>657</v>
      </c>
      <c r="D772" s="148">
        <v>331011</v>
      </c>
      <c r="E772" s="103">
        <v>10</v>
      </c>
      <c r="F772" s="333">
        <f t="shared" si="89"/>
        <v>8.5500000000000007</v>
      </c>
      <c r="G772" s="230">
        <v>9.5</v>
      </c>
      <c r="H772" s="71">
        <f>E771*1.3</f>
        <v>7.93</v>
      </c>
      <c r="I772" s="12">
        <v>0.36910000000000004</v>
      </c>
      <c r="J772" s="10"/>
    </row>
    <row r="773" spans="1:255" ht="12" customHeight="1" thickBot="1">
      <c r="B773" s="205">
        <f t="shared" si="85"/>
        <v>6</v>
      </c>
      <c r="C773" s="217" t="s">
        <v>658</v>
      </c>
      <c r="D773" s="180">
        <v>331010</v>
      </c>
      <c r="E773" s="105">
        <v>7.2</v>
      </c>
      <c r="F773" s="333">
        <f t="shared" si="89"/>
        <v>7.2</v>
      </c>
      <c r="G773" s="235">
        <v>8</v>
      </c>
      <c r="H773" s="71">
        <f>E772*1.3</f>
        <v>13</v>
      </c>
      <c r="I773" s="12">
        <v>0.48570000000000002</v>
      </c>
      <c r="J773" s="10"/>
      <c r="M773" s="307"/>
      <c r="N773" s="307"/>
      <c r="O773" s="307"/>
      <c r="P773" s="307"/>
      <c r="Q773" s="307"/>
      <c r="R773" s="307"/>
    </row>
    <row r="774" spans="1:255" ht="17.25" customHeight="1" thickBot="1">
      <c r="B774" s="567" t="s">
        <v>1563</v>
      </c>
      <c r="C774" s="568"/>
      <c r="D774" s="568"/>
      <c r="E774" s="568"/>
      <c r="F774" s="568"/>
      <c r="G774" s="569"/>
      <c r="H774" s="71">
        <f>E773*1.3</f>
        <v>9.3600000000000012</v>
      </c>
      <c r="I774" s="12">
        <v>0.42660000000000003</v>
      </c>
      <c r="J774" s="10"/>
      <c r="M774" s="53"/>
      <c r="N774" s="53"/>
      <c r="O774" s="53"/>
      <c r="P774" s="53"/>
      <c r="Q774" s="53"/>
      <c r="R774" s="53"/>
    </row>
    <row r="775" spans="1:255" s="307" customFormat="1" ht="15" customHeight="1">
      <c r="B775" s="437">
        <v>1</v>
      </c>
      <c r="C775" s="523" t="s">
        <v>345</v>
      </c>
      <c r="D775" s="524" t="s">
        <v>344</v>
      </c>
      <c r="E775" s="440"/>
      <c r="F775" s="370">
        <f>G775*(1-$F$6/100)</f>
        <v>2.25</v>
      </c>
      <c r="G775" s="398">
        <v>2.5</v>
      </c>
      <c r="H775" s="304"/>
      <c r="I775" s="305"/>
      <c r="J775" s="306"/>
      <c r="M775" s="115"/>
      <c r="N775" s="115"/>
      <c r="O775" s="115"/>
      <c r="P775" s="115"/>
      <c r="Q775" s="115"/>
      <c r="R775" s="115"/>
    </row>
    <row r="776" spans="1:255" s="53" customFormat="1" ht="12" customHeight="1" thickBot="1">
      <c r="B776" s="172">
        <f t="shared" si="85"/>
        <v>2</v>
      </c>
      <c r="C776" s="215" t="s">
        <v>444</v>
      </c>
      <c r="D776" s="198" t="s">
        <v>445</v>
      </c>
      <c r="E776" s="201"/>
      <c r="F776" s="333">
        <f>G776*(1-$F$6/100)</f>
        <v>3.87</v>
      </c>
      <c r="G776" s="292">
        <v>4.3</v>
      </c>
      <c r="H776" s="86"/>
      <c r="I776" s="51"/>
      <c r="J776" s="52"/>
      <c r="M776" s="132"/>
      <c r="N776" s="132"/>
      <c r="O776" s="132"/>
      <c r="P776" s="132"/>
      <c r="Q776" s="132"/>
      <c r="R776" s="132"/>
    </row>
    <row r="777" spans="1:255" s="53" customFormat="1" ht="33.75" customHeight="1" thickBot="1">
      <c r="B777" s="628"/>
      <c r="C777" s="629"/>
      <c r="D777" s="629"/>
      <c r="E777" s="629"/>
      <c r="F777" s="629"/>
      <c r="G777" s="630"/>
      <c r="H777" s="86"/>
      <c r="I777" s="51"/>
      <c r="J777" s="52"/>
      <c r="M777" s="70"/>
      <c r="N777" s="70"/>
      <c r="O777" s="70"/>
      <c r="P777" s="70"/>
      <c r="Q777" s="70"/>
      <c r="R777" s="70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</row>
    <row r="778" spans="1:255" s="133" customFormat="1" ht="17.25" customHeight="1" thickBot="1">
      <c r="A778" s="131"/>
      <c r="B778" s="567" t="s">
        <v>1559</v>
      </c>
      <c r="C778" s="568"/>
      <c r="D778" s="568"/>
      <c r="E778" s="568"/>
      <c r="F778" s="568"/>
      <c r="G778" s="569"/>
      <c r="H778" s="130"/>
      <c r="I778" s="129"/>
      <c r="J778" s="129"/>
      <c r="K778" s="129"/>
      <c r="L778" s="131"/>
      <c r="M778" s="514"/>
      <c r="N778" s="514"/>
      <c r="O778" s="514"/>
      <c r="P778" s="514"/>
      <c r="Q778" s="514"/>
      <c r="R778" s="514"/>
      <c r="S778" s="132"/>
      <c r="T778" s="132"/>
      <c r="U778" s="132"/>
      <c r="V778" s="132"/>
      <c r="W778" s="132"/>
      <c r="X778" s="132"/>
      <c r="Y778" s="132"/>
      <c r="Z778" s="132"/>
      <c r="AA778" s="132"/>
      <c r="AB778" s="132"/>
      <c r="AC778" s="132"/>
      <c r="AD778" s="132"/>
      <c r="AE778" s="132"/>
      <c r="AF778" s="132"/>
      <c r="AG778" s="132"/>
      <c r="AH778" s="132"/>
      <c r="AI778" s="132"/>
      <c r="AJ778" s="132"/>
      <c r="AK778" s="132"/>
      <c r="AL778" s="132"/>
      <c r="AM778" s="132"/>
      <c r="AN778" s="132"/>
      <c r="AO778" s="132"/>
      <c r="AP778" s="132"/>
      <c r="AQ778" s="132"/>
      <c r="AR778" s="132"/>
      <c r="AS778" s="132"/>
      <c r="AT778" s="132"/>
      <c r="AU778" s="132"/>
      <c r="AV778" s="132"/>
      <c r="AW778" s="132"/>
      <c r="AX778" s="132"/>
      <c r="AY778" s="132"/>
      <c r="AZ778" s="132"/>
      <c r="BA778" s="132"/>
      <c r="BB778" s="132"/>
      <c r="BC778" s="130"/>
      <c r="BD778" s="129"/>
      <c r="BE778" s="129"/>
      <c r="BF778" s="129"/>
      <c r="BG778" s="129"/>
      <c r="BH778" s="129"/>
      <c r="BI778" s="129"/>
      <c r="BJ778" s="129"/>
      <c r="BK778" s="129"/>
      <c r="BL778" s="129"/>
      <c r="BM778" s="129"/>
      <c r="BN778" s="129"/>
      <c r="BO778" s="129"/>
      <c r="BP778" s="129"/>
      <c r="BQ778" s="129"/>
      <c r="BR778" s="129"/>
      <c r="BS778" s="129"/>
      <c r="BT778" s="129"/>
      <c r="BU778" s="129"/>
      <c r="BV778" s="129"/>
      <c r="BW778" s="129"/>
      <c r="BX778" s="129"/>
      <c r="BY778" s="129"/>
      <c r="BZ778" s="129"/>
      <c r="CA778" s="129"/>
      <c r="CB778" s="129"/>
      <c r="CC778" s="129"/>
      <c r="CD778" s="129"/>
      <c r="CE778" s="129"/>
      <c r="CF778" s="129"/>
      <c r="CG778" s="129"/>
      <c r="CH778" s="129"/>
      <c r="CI778" s="129"/>
      <c r="CJ778" s="129"/>
      <c r="CK778" s="129"/>
      <c r="CL778" s="129"/>
      <c r="CM778" s="129"/>
      <c r="CN778" s="129"/>
      <c r="CO778" s="129"/>
      <c r="CP778" s="129"/>
      <c r="CQ778" s="129"/>
      <c r="CR778" s="129"/>
      <c r="CS778" s="129"/>
      <c r="CT778" s="129"/>
      <c r="CU778" s="129"/>
      <c r="CV778" s="129"/>
      <c r="CW778" s="129"/>
      <c r="CX778" s="129"/>
      <c r="CY778" s="129"/>
      <c r="CZ778" s="129"/>
      <c r="DA778" s="129"/>
      <c r="DB778" s="129"/>
      <c r="DC778" s="129"/>
      <c r="DD778" s="129"/>
      <c r="DE778" s="129"/>
      <c r="DF778" s="129"/>
      <c r="DG778" s="129"/>
      <c r="DH778" s="129"/>
      <c r="DI778" s="129"/>
      <c r="DJ778" s="129"/>
      <c r="DK778" s="129"/>
      <c r="DL778" s="129"/>
      <c r="DM778" s="129"/>
      <c r="DN778" s="129"/>
      <c r="DO778" s="129"/>
      <c r="DP778" s="129"/>
      <c r="DQ778" s="129"/>
      <c r="DR778" s="129"/>
      <c r="DS778" s="129"/>
      <c r="DT778" s="129"/>
      <c r="DU778" s="129"/>
      <c r="DV778" s="129"/>
      <c r="DW778" s="129"/>
      <c r="DX778" s="129"/>
      <c r="DY778" s="129"/>
      <c r="DZ778" s="129"/>
      <c r="EA778" s="129"/>
      <c r="EB778" s="129"/>
      <c r="EC778" s="129"/>
      <c r="ED778" s="129"/>
      <c r="EE778" s="129"/>
      <c r="EF778" s="129"/>
      <c r="EG778" s="129"/>
      <c r="EH778" s="129"/>
      <c r="EI778" s="129"/>
      <c r="EJ778" s="129"/>
      <c r="EK778" s="129"/>
      <c r="EL778" s="129"/>
      <c r="EM778" s="129"/>
      <c r="EN778" s="129"/>
      <c r="EO778" s="129"/>
      <c r="EP778" s="129"/>
      <c r="EQ778" s="129"/>
      <c r="ER778" s="129"/>
      <c r="ES778" s="129"/>
      <c r="ET778" s="129"/>
      <c r="EU778" s="129"/>
      <c r="EV778" s="129"/>
      <c r="EW778" s="129"/>
      <c r="EX778" s="129"/>
      <c r="EY778" s="129"/>
      <c r="EZ778" s="129"/>
      <c r="FA778" s="129"/>
      <c r="FB778" s="129"/>
      <c r="FC778" s="129"/>
      <c r="FD778" s="129"/>
      <c r="FE778" s="129"/>
      <c r="FF778" s="129"/>
      <c r="FG778" s="129"/>
      <c r="FH778" s="129"/>
      <c r="FI778" s="129"/>
      <c r="FJ778" s="129"/>
      <c r="FK778" s="129"/>
      <c r="FL778" s="129"/>
      <c r="FM778" s="129"/>
      <c r="FN778" s="129"/>
      <c r="FO778" s="129"/>
      <c r="FP778" s="129"/>
      <c r="FQ778" s="129"/>
      <c r="FR778" s="129"/>
      <c r="FS778" s="129"/>
      <c r="FT778" s="129"/>
      <c r="FU778" s="129"/>
      <c r="FV778" s="129"/>
      <c r="FW778" s="129"/>
      <c r="FX778" s="129"/>
      <c r="FY778" s="129"/>
      <c r="FZ778" s="129"/>
      <c r="GA778" s="129"/>
      <c r="GB778" s="129"/>
      <c r="GC778" s="129"/>
      <c r="GD778" s="129"/>
      <c r="GE778" s="129"/>
      <c r="GF778" s="129"/>
      <c r="GG778" s="129"/>
      <c r="GH778" s="129"/>
      <c r="GI778" s="129"/>
      <c r="GJ778" s="129"/>
      <c r="GK778" s="129"/>
      <c r="GL778" s="129"/>
      <c r="GM778" s="129"/>
      <c r="GN778" s="129"/>
      <c r="GO778" s="129"/>
      <c r="GP778" s="129"/>
      <c r="GQ778" s="129"/>
      <c r="GR778" s="129"/>
      <c r="GS778" s="129"/>
      <c r="GT778" s="129"/>
      <c r="GU778" s="129"/>
      <c r="GV778" s="129"/>
      <c r="GW778" s="129"/>
      <c r="GX778" s="129"/>
      <c r="GY778" s="129"/>
      <c r="GZ778" s="129"/>
      <c r="HA778" s="129"/>
      <c r="HB778" s="129"/>
      <c r="HC778" s="129"/>
      <c r="HD778" s="129"/>
      <c r="HE778" s="129"/>
      <c r="HF778" s="129"/>
      <c r="HG778" s="129"/>
      <c r="HH778" s="129"/>
      <c r="HI778" s="129"/>
      <c r="HJ778" s="129"/>
      <c r="HK778" s="129"/>
      <c r="HL778" s="129"/>
      <c r="HM778" s="129"/>
      <c r="HN778" s="129"/>
      <c r="HO778" s="129"/>
      <c r="HP778" s="129"/>
      <c r="HQ778" s="129"/>
      <c r="HR778" s="129"/>
      <c r="HS778" s="129"/>
      <c r="HT778" s="129"/>
      <c r="HU778" s="129"/>
      <c r="HV778" s="129"/>
      <c r="HW778" s="129"/>
      <c r="HX778" s="129"/>
      <c r="HY778" s="129"/>
      <c r="HZ778" s="129"/>
      <c r="IA778" s="129"/>
      <c r="IB778" s="129"/>
      <c r="IC778" s="129"/>
      <c r="ID778" s="129"/>
      <c r="IE778" s="129"/>
      <c r="IF778" s="129"/>
      <c r="IG778" s="129"/>
      <c r="IH778" s="129"/>
      <c r="II778" s="129"/>
      <c r="IJ778" s="129"/>
      <c r="IK778" s="129"/>
      <c r="IL778" s="129"/>
      <c r="IM778" s="129"/>
      <c r="IN778" s="129"/>
      <c r="IO778" s="129"/>
      <c r="IP778" s="129"/>
      <c r="IQ778" s="129"/>
      <c r="IR778" s="129"/>
      <c r="IS778" s="129"/>
      <c r="IT778" s="129"/>
      <c r="IU778" s="129"/>
    </row>
    <row r="779" spans="1:255" s="53" customFormat="1" ht="15" customHeight="1">
      <c r="A779" s="70"/>
      <c r="B779" s="296">
        <v>1</v>
      </c>
      <c r="C779" s="219" t="s">
        <v>446</v>
      </c>
      <c r="D779" s="203" t="s">
        <v>447</v>
      </c>
      <c r="E779" s="293"/>
      <c r="F779" s="333">
        <f t="shared" ref="F779:F784" si="90">G779*(1-$F$6/100)</f>
        <v>4.5</v>
      </c>
      <c r="G779" s="297" t="s">
        <v>448</v>
      </c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0"/>
      <c r="DZ779" s="70"/>
      <c r="EA779" s="70"/>
      <c r="EB779" s="70"/>
      <c r="EC779" s="70"/>
      <c r="ED779" s="70"/>
      <c r="EE779" s="70"/>
      <c r="EF779" s="70"/>
      <c r="EG779" s="70"/>
      <c r="EH779" s="70"/>
      <c r="EI779" s="70"/>
      <c r="EJ779" s="70"/>
      <c r="EK779" s="70"/>
      <c r="EL779" s="70"/>
      <c r="EM779" s="70"/>
      <c r="EN779" s="70"/>
      <c r="EO779" s="70"/>
      <c r="EP779" s="70"/>
      <c r="EQ779" s="70"/>
      <c r="ER779" s="70"/>
      <c r="ES779" s="70"/>
      <c r="ET779" s="70"/>
      <c r="EU779" s="70"/>
      <c r="EV779" s="70"/>
      <c r="EW779" s="70"/>
      <c r="EX779" s="70"/>
      <c r="EY779" s="70"/>
      <c r="EZ779" s="70"/>
      <c r="FA779" s="70"/>
      <c r="FB779" s="70"/>
      <c r="FC779" s="70"/>
      <c r="FD779" s="70"/>
      <c r="FE779" s="70"/>
      <c r="FF779" s="70"/>
      <c r="FG779" s="70"/>
      <c r="FH779" s="70"/>
      <c r="FI779" s="70"/>
      <c r="FJ779" s="70"/>
      <c r="FK779" s="70"/>
      <c r="FL779" s="70"/>
      <c r="FM779" s="70"/>
      <c r="FN779" s="70"/>
      <c r="FO779" s="70"/>
      <c r="FP779" s="70"/>
      <c r="FQ779" s="70"/>
      <c r="FR779" s="70"/>
      <c r="FS779" s="70"/>
      <c r="FT779" s="70"/>
      <c r="FU779" s="70"/>
      <c r="FV779" s="70"/>
      <c r="FW779" s="70"/>
      <c r="FX779" s="70"/>
      <c r="FY779" s="70"/>
      <c r="FZ779" s="70"/>
      <c r="GA779" s="70"/>
      <c r="GB779" s="70"/>
      <c r="GC779" s="70"/>
      <c r="GD779" s="70"/>
      <c r="GE779" s="70"/>
      <c r="GF779" s="70"/>
      <c r="GG779" s="70"/>
      <c r="GH779" s="70"/>
      <c r="GI779" s="70"/>
      <c r="GJ779" s="70"/>
      <c r="GK779" s="70"/>
      <c r="GL779" s="70"/>
      <c r="GM779" s="70"/>
      <c r="GN779" s="70"/>
      <c r="GO779" s="70"/>
      <c r="GP779" s="70"/>
      <c r="GQ779" s="70"/>
      <c r="GR779" s="70"/>
      <c r="GS779" s="70"/>
      <c r="GT779" s="70"/>
      <c r="GU779" s="70"/>
      <c r="GV779" s="70"/>
      <c r="GW779" s="70"/>
      <c r="GX779" s="70"/>
      <c r="GY779" s="70"/>
      <c r="GZ779" s="70"/>
      <c r="HA779" s="70"/>
      <c r="HB779" s="70"/>
      <c r="HC779" s="70"/>
      <c r="HD779" s="70"/>
      <c r="HE779" s="70"/>
      <c r="HF779" s="70"/>
      <c r="HG779" s="70"/>
      <c r="HH779" s="70"/>
      <c r="HI779" s="70"/>
      <c r="HJ779" s="70"/>
      <c r="HK779" s="70"/>
      <c r="HL779" s="70"/>
      <c r="HM779" s="70"/>
      <c r="HN779" s="70"/>
      <c r="HO779" s="70"/>
      <c r="HP779" s="70"/>
      <c r="HQ779" s="70"/>
      <c r="HR779" s="70"/>
      <c r="HS779" s="70"/>
      <c r="HT779" s="70"/>
      <c r="HU779" s="70"/>
      <c r="HV779" s="70"/>
      <c r="HW779" s="70"/>
      <c r="HX779" s="70"/>
      <c r="HY779" s="70"/>
      <c r="HZ779" s="70"/>
      <c r="IA779" s="70"/>
      <c r="IB779" s="70"/>
      <c r="IC779" s="70"/>
      <c r="ID779" s="70"/>
      <c r="IE779" s="70"/>
      <c r="IF779" s="70"/>
      <c r="IG779" s="70"/>
      <c r="IH779" s="70"/>
      <c r="II779" s="70"/>
      <c r="IJ779" s="70"/>
      <c r="IK779" s="70"/>
      <c r="IL779" s="70"/>
      <c r="IM779" s="70"/>
      <c r="IN779" s="70"/>
      <c r="IO779" s="70"/>
      <c r="IP779" s="70"/>
      <c r="IQ779" s="70"/>
      <c r="IR779" s="70"/>
      <c r="IS779" s="70"/>
      <c r="IT779" s="70"/>
      <c r="IU779" s="70"/>
    </row>
    <row r="780" spans="1:255" s="545" customFormat="1" ht="12" customHeight="1">
      <c r="A780" s="539"/>
      <c r="B780" s="540">
        <f t="shared" si="85"/>
        <v>2</v>
      </c>
      <c r="C780" s="457" t="s">
        <v>410</v>
      </c>
      <c r="D780" s="458" t="s">
        <v>411</v>
      </c>
      <c r="E780" s="541"/>
      <c r="F780" s="370">
        <f t="shared" si="90"/>
        <v>8.2799999999999994</v>
      </c>
      <c r="G780" s="542" t="s">
        <v>412</v>
      </c>
      <c r="H780" s="543"/>
      <c r="I780" s="544"/>
      <c r="J780" s="544"/>
      <c r="K780" s="544"/>
      <c r="L780" s="539"/>
      <c r="M780" s="70"/>
      <c r="N780" s="70"/>
      <c r="O780" s="70"/>
      <c r="P780" s="70"/>
      <c r="Q780" s="70"/>
      <c r="R780" s="70"/>
      <c r="S780" s="514"/>
      <c r="T780" s="514"/>
      <c r="U780" s="514"/>
      <c r="V780" s="514"/>
      <c r="W780" s="514"/>
      <c r="X780" s="514"/>
      <c r="Y780" s="514"/>
      <c r="Z780" s="514"/>
      <c r="AA780" s="514"/>
      <c r="AB780" s="514"/>
      <c r="AC780" s="514"/>
      <c r="AD780" s="514"/>
      <c r="AE780" s="514"/>
      <c r="AF780" s="514"/>
      <c r="AG780" s="514"/>
      <c r="AH780" s="514"/>
      <c r="AI780" s="514"/>
      <c r="AJ780" s="514"/>
      <c r="AK780" s="514"/>
      <c r="AL780" s="514"/>
      <c r="AM780" s="514"/>
      <c r="AN780" s="514"/>
      <c r="AO780" s="514"/>
      <c r="AP780" s="514"/>
      <c r="AQ780" s="514"/>
      <c r="AR780" s="514"/>
      <c r="AS780" s="514"/>
      <c r="AT780" s="514"/>
      <c r="AU780" s="514"/>
      <c r="AV780" s="514"/>
      <c r="AW780" s="514"/>
      <c r="AX780" s="514"/>
      <c r="AY780" s="514"/>
      <c r="AZ780" s="514"/>
      <c r="BA780" s="514"/>
      <c r="BB780" s="514"/>
      <c r="BC780" s="543"/>
      <c r="BD780" s="544"/>
      <c r="BE780" s="544"/>
      <c r="BF780" s="544"/>
      <c r="BG780" s="544"/>
      <c r="BH780" s="544"/>
      <c r="BI780" s="544"/>
      <c r="BJ780" s="544"/>
      <c r="BK780" s="544"/>
      <c r="BL780" s="544"/>
      <c r="BM780" s="544"/>
      <c r="BN780" s="544"/>
      <c r="BO780" s="544"/>
      <c r="BP780" s="544"/>
      <c r="BQ780" s="544"/>
      <c r="BR780" s="544"/>
      <c r="BS780" s="544"/>
      <c r="BT780" s="544"/>
      <c r="BU780" s="544"/>
      <c r="BV780" s="544"/>
      <c r="BW780" s="544"/>
      <c r="BX780" s="544"/>
      <c r="BY780" s="544"/>
      <c r="BZ780" s="544"/>
      <c r="CA780" s="544"/>
      <c r="CB780" s="544"/>
      <c r="CC780" s="544"/>
      <c r="CD780" s="544"/>
      <c r="CE780" s="544"/>
      <c r="CF780" s="544"/>
      <c r="CG780" s="544"/>
      <c r="CH780" s="544"/>
      <c r="CI780" s="544"/>
      <c r="CJ780" s="544"/>
      <c r="CK780" s="544"/>
      <c r="CL780" s="544"/>
      <c r="CM780" s="544"/>
      <c r="CN780" s="544"/>
      <c r="CO780" s="544"/>
      <c r="CP780" s="544"/>
      <c r="CQ780" s="544"/>
      <c r="CR780" s="544"/>
      <c r="CS780" s="544"/>
      <c r="CT780" s="544"/>
      <c r="CU780" s="544"/>
      <c r="CV780" s="544"/>
      <c r="CW780" s="544"/>
      <c r="CX780" s="544"/>
      <c r="CY780" s="544"/>
      <c r="CZ780" s="544"/>
      <c r="DA780" s="544"/>
      <c r="DB780" s="544"/>
      <c r="DC780" s="544"/>
      <c r="DD780" s="544"/>
      <c r="DE780" s="544"/>
      <c r="DF780" s="544"/>
      <c r="DG780" s="544"/>
      <c r="DH780" s="544"/>
      <c r="DI780" s="544"/>
      <c r="DJ780" s="544"/>
      <c r="DK780" s="544"/>
      <c r="DL780" s="544"/>
      <c r="DM780" s="544"/>
      <c r="DN780" s="544"/>
      <c r="DO780" s="544"/>
      <c r="DP780" s="544"/>
      <c r="DQ780" s="544"/>
      <c r="DR780" s="544"/>
      <c r="DS780" s="544"/>
      <c r="DT780" s="544"/>
      <c r="DU780" s="544"/>
      <c r="DV780" s="544"/>
      <c r="DW780" s="544"/>
      <c r="DX780" s="544"/>
      <c r="DY780" s="544"/>
      <c r="DZ780" s="544"/>
      <c r="EA780" s="544"/>
      <c r="EB780" s="544"/>
      <c r="EC780" s="544"/>
      <c r="ED780" s="544"/>
      <c r="EE780" s="544"/>
      <c r="EF780" s="544"/>
      <c r="EG780" s="544"/>
      <c r="EH780" s="544"/>
      <c r="EI780" s="544"/>
      <c r="EJ780" s="544"/>
      <c r="EK780" s="544"/>
      <c r="EL780" s="544"/>
      <c r="EM780" s="544"/>
      <c r="EN780" s="544"/>
      <c r="EO780" s="544"/>
      <c r="EP780" s="544"/>
      <c r="EQ780" s="544"/>
      <c r="ER780" s="544"/>
      <c r="ES780" s="544"/>
      <c r="ET780" s="544"/>
      <c r="EU780" s="544"/>
      <c r="EV780" s="544"/>
      <c r="EW780" s="544"/>
      <c r="EX780" s="544"/>
      <c r="EY780" s="544"/>
      <c r="EZ780" s="544"/>
      <c r="FA780" s="544"/>
      <c r="FB780" s="544"/>
      <c r="FC780" s="544"/>
      <c r="FD780" s="544"/>
      <c r="FE780" s="544"/>
      <c r="FF780" s="544"/>
      <c r="FG780" s="544"/>
      <c r="FH780" s="544"/>
      <c r="FI780" s="544"/>
      <c r="FJ780" s="544"/>
      <c r="FK780" s="544"/>
      <c r="FL780" s="544"/>
      <c r="FM780" s="544"/>
      <c r="FN780" s="544"/>
      <c r="FO780" s="544"/>
      <c r="FP780" s="544"/>
      <c r="FQ780" s="544"/>
      <c r="FR780" s="544"/>
      <c r="FS780" s="544"/>
      <c r="FT780" s="544"/>
      <c r="FU780" s="544"/>
      <c r="FV780" s="544"/>
      <c r="FW780" s="544"/>
      <c r="FX780" s="544"/>
      <c r="FY780" s="544"/>
      <c r="FZ780" s="544"/>
      <c r="GA780" s="544"/>
      <c r="GB780" s="544"/>
      <c r="GC780" s="544"/>
      <c r="GD780" s="544"/>
      <c r="GE780" s="544"/>
      <c r="GF780" s="544"/>
      <c r="GG780" s="544"/>
      <c r="GH780" s="544"/>
      <c r="GI780" s="544"/>
      <c r="GJ780" s="544"/>
      <c r="GK780" s="544"/>
      <c r="GL780" s="544"/>
      <c r="GM780" s="544"/>
      <c r="GN780" s="544"/>
      <c r="GO780" s="544"/>
      <c r="GP780" s="544"/>
      <c r="GQ780" s="544"/>
      <c r="GR780" s="544"/>
      <c r="GS780" s="544"/>
      <c r="GT780" s="544"/>
      <c r="GU780" s="544"/>
      <c r="GV780" s="544"/>
      <c r="GW780" s="544"/>
      <c r="GX780" s="544"/>
      <c r="GY780" s="544"/>
      <c r="GZ780" s="544"/>
      <c r="HA780" s="544"/>
      <c r="HB780" s="544"/>
      <c r="HC780" s="544"/>
      <c r="HD780" s="544"/>
      <c r="HE780" s="544"/>
      <c r="HF780" s="544"/>
      <c r="HG780" s="544"/>
      <c r="HH780" s="544"/>
      <c r="HI780" s="544"/>
      <c r="HJ780" s="544"/>
      <c r="HK780" s="544"/>
      <c r="HL780" s="544"/>
      <c r="HM780" s="544"/>
      <c r="HN780" s="544"/>
      <c r="HO780" s="544"/>
      <c r="HP780" s="544"/>
      <c r="HQ780" s="544"/>
      <c r="HR780" s="544"/>
      <c r="HS780" s="544"/>
      <c r="HT780" s="544"/>
      <c r="HU780" s="544"/>
      <c r="HV780" s="544"/>
      <c r="HW780" s="544"/>
      <c r="HX780" s="544"/>
      <c r="HY780" s="544"/>
      <c r="HZ780" s="544"/>
      <c r="IA780" s="544"/>
      <c r="IB780" s="544"/>
      <c r="IC780" s="544"/>
      <c r="ID780" s="544"/>
      <c r="IE780" s="544"/>
      <c r="IF780" s="544"/>
      <c r="IG780" s="544"/>
      <c r="IH780" s="544"/>
      <c r="II780" s="544"/>
      <c r="IJ780" s="544"/>
      <c r="IK780" s="544"/>
      <c r="IL780" s="544"/>
      <c r="IM780" s="544"/>
      <c r="IN780" s="544"/>
      <c r="IO780" s="544"/>
      <c r="IP780" s="544"/>
      <c r="IQ780" s="544"/>
      <c r="IR780" s="544"/>
      <c r="IS780" s="544"/>
      <c r="IT780" s="544"/>
      <c r="IU780" s="544"/>
    </row>
    <row r="781" spans="1:255" s="94" customFormat="1" ht="12" customHeight="1">
      <c r="A781" s="99"/>
      <c r="B781" s="298">
        <f t="shared" si="85"/>
        <v>3</v>
      </c>
      <c r="C781" s="211" t="s">
        <v>413</v>
      </c>
      <c r="D781" s="112" t="s">
        <v>414</v>
      </c>
      <c r="E781" s="101"/>
      <c r="F781" s="333">
        <f t="shared" si="90"/>
        <v>2.4300000000000002</v>
      </c>
      <c r="G781" s="286" t="s">
        <v>415</v>
      </c>
      <c r="H781" s="101"/>
      <c r="I781" s="93"/>
      <c r="J781" s="93"/>
      <c r="K781" s="93"/>
      <c r="L781" s="99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101"/>
      <c r="BD781" s="93"/>
      <c r="BE781" s="93"/>
      <c r="BF781" s="93"/>
      <c r="BG781" s="93"/>
      <c r="BH781" s="93"/>
      <c r="BI781" s="93"/>
      <c r="BJ781" s="93"/>
      <c r="BK781" s="93"/>
      <c r="BL781" s="93"/>
      <c r="BM781" s="93"/>
      <c r="BN781" s="93"/>
      <c r="BO781" s="93"/>
      <c r="BP781" s="93"/>
      <c r="BQ781" s="93"/>
      <c r="BR781" s="93"/>
      <c r="BS781" s="93"/>
      <c r="BT781" s="93"/>
      <c r="BU781" s="93"/>
      <c r="BV781" s="93"/>
      <c r="BW781" s="93"/>
      <c r="BX781" s="93"/>
      <c r="BY781" s="93"/>
      <c r="BZ781" s="93"/>
      <c r="CA781" s="93"/>
      <c r="CB781" s="93"/>
      <c r="CC781" s="93"/>
      <c r="CD781" s="93"/>
      <c r="CE781" s="93"/>
      <c r="CF781" s="93"/>
      <c r="CG781" s="93"/>
      <c r="CH781" s="93"/>
      <c r="CI781" s="93"/>
      <c r="CJ781" s="93"/>
      <c r="CK781" s="93"/>
      <c r="CL781" s="93"/>
      <c r="CM781" s="93"/>
      <c r="CN781" s="93"/>
      <c r="CO781" s="93"/>
      <c r="CP781" s="93"/>
      <c r="CQ781" s="93"/>
      <c r="CR781" s="93"/>
      <c r="CS781" s="93"/>
      <c r="CT781" s="93"/>
      <c r="CU781" s="93"/>
      <c r="CV781" s="93"/>
      <c r="CW781" s="93"/>
      <c r="CX781" s="93"/>
      <c r="CY781" s="93"/>
      <c r="CZ781" s="93"/>
      <c r="DA781" s="93"/>
      <c r="DB781" s="93"/>
      <c r="DC781" s="93"/>
      <c r="DD781" s="93"/>
      <c r="DE781" s="93"/>
      <c r="DF781" s="93"/>
      <c r="DG781" s="93"/>
      <c r="DH781" s="93"/>
      <c r="DI781" s="93"/>
      <c r="DJ781" s="93"/>
      <c r="DK781" s="93"/>
      <c r="DL781" s="93"/>
      <c r="DM781" s="93"/>
      <c r="DN781" s="93"/>
      <c r="DO781" s="93"/>
      <c r="DP781" s="93"/>
      <c r="DQ781" s="93"/>
      <c r="DR781" s="93"/>
      <c r="DS781" s="93"/>
      <c r="DT781" s="93"/>
      <c r="DU781" s="93"/>
      <c r="DV781" s="93"/>
      <c r="DW781" s="93"/>
      <c r="DX781" s="93"/>
      <c r="DY781" s="93"/>
      <c r="DZ781" s="93"/>
      <c r="EA781" s="93"/>
      <c r="EB781" s="93"/>
      <c r="EC781" s="93"/>
      <c r="ED781" s="93"/>
      <c r="EE781" s="93"/>
      <c r="EF781" s="93"/>
      <c r="EG781" s="93"/>
      <c r="EH781" s="93"/>
      <c r="EI781" s="93"/>
      <c r="EJ781" s="93"/>
      <c r="EK781" s="93"/>
      <c r="EL781" s="93"/>
      <c r="EM781" s="93"/>
      <c r="EN781" s="93"/>
      <c r="EO781" s="93"/>
      <c r="EP781" s="93"/>
      <c r="EQ781" s="93"/>
      <c r="ER781" s="93"/>
      <c r="ES781" s="93"/>
      <c r="ET781" s="93"/>
      <c r="EU781" s="93"/>
      <c r="EV781" s="93"/>
      <c r="EW781" s="93"/>
      <c r="EX781" s="93"/>
      <c r="EY781" s="93"/>
      <c r="EZ781" s="93"/>
      <c r="FA781" s="93"/>
      <c r="FB781" s="93"/>
      <c r="FC781" s="93"/>
      <c r="FD781" s="93"/>
      <c r="FE781" s="93"/>
      <c r="FF781" s="93"/>
      <c r="FG781" s="93"/>
      <c r="FH781" s="93"/>
      <c r="FI781" s="93"/>
      <c r="FJ781" s="93"/>
      <c r="FK781" s="93"/>
      <c r="FL781" s="93"/>
      <c r="FM781" s="93"/>
      <c r="FN781" s="93"/>
      <c r="FO781" s="93"/>
      <c r="FP781" s="93"/>
      <c r="FQ781" s="93"/>
      <c r="FR781" s="93"/>
      <c r="FS781" s="93"/>
      <c r="FT781" s="93"/>
      <c r="FU781" s="93"/>
      <c r="FV781" s="93"/>
      <c r="FW781" s="93"/>
      <c r="FX781" s="93"/>
      <c r="FY781" s="93"/>
      <c r="FZ781" s="93"/>
      <c r="GA781" s="93"/>
      <c r="GB781" s="93"/>
      <c r="GC781" s="93"/>
      <c r="GD781" s="93"/>
      <c r="GE781" s="93"/>
      <c r="GF781" s="93"/>
      <c r="GG781" s="93"/>
      <c r="GH781" s="93"/>
      <c r="GI781" s="93"/>
      <c r="GJ781" s="93"/>
      <c r="GK781" s="93"/>
      <c r="GL781" s="93"/>
      <c r="GM781" s="93"/>
      <c r="GN781" s="93"/>
      <c r="GO781" s="93"/>
      <c r="GP781" s="93"/>
      <c r="GQ781" s="93"/>
      <c r="GR781" s="93"/>
      <c r="GS781" s="93"/>
      <c r="GT781" s="93"/>
      <c r="GU781" s="93"/>
      <c r="GV781" s="93"/>
      <c r="GW781" s="93"/>
      <c r="GX781" s="93"/>
      <c r="GY781" s="93"/>
      <c r="GZ781" s="93"/>
      <c r="HA781" s="93"/>
      <c r="HB781" s="93"/>
      <c r="HC781" s="93"/>
      <c r="HD781" s="93"/>
      <c r="HE781" s="93"/>
      <c r="HF781" s="93"/>
      <c r="HG781" s="93"/>
      <c r="HH781" s="93"/>
      <c r="HI781" s="93"/>
      <c r="HJ781" s="93"/>
      <c r="HK781" s="93"/>
      <c r="HL781" s="93"/>
      <c r="HM781" s="93"/>
      <c r="HN781" s="93"/>
      <c r="HO781" s="93"/>
      <c r="HP781" s="93"/>
      <c r="HQ781" s="93"/>
      <c r="HR781" s="93"/>
      <c r="HS781" s="93"/>
      <c r="HT781" s="93"/>
      <c r="HU781" s="93"/>
      <c r="HV781" s="93"/>
      <c r="HW781" s="93"/>
      <c r="HX781" s="93"/>
      <c r="HY781" s="93"/>
      <c r="HZ781" s="93"/>
      <c r="IA781" s="93"/>
      <c r="IB781" s="93"/>
      <c r="IC781" s="93"/>
      <c r="ID781" s="93"/>
      <c r="IE781" s="93"/>
      <c r="IF781" s="93"/>
      <c r="IG781" s="93"/>
      <c r="IH781" s="93"/>
      <c r="II781" s="93"/>
      <c r="IJ781" s="93"/>
      <c r="IK781" s="93"/>
      <c r="IL781" s="93"/>
      <c r="IM781" s="93"/>
      <c r="IN781" s="93"/>
      <c r="IO781" s="93"/>
      <c r="IP781" s="93"/>
      <c r="IQ781" s="93"/>
      <c r="IR781" s="93"/>
      <c r="IS781" s="93"/>
      <c r="IT781" s="93"/>
      <c r="IU781" s="93"/>
    </row>
    <row r="782" spans="1:255" s="94" customFormat="1" ht="12" customHeight="1">
      <c r="A782" s="99"/>
      <c r="B782" s="298">
        <f t="shared" si="85"/>
        <v>4</v>
      </c>
      <c r="C782" s="211" t="s">
        <v>416</v>
      </c>
      <c r="D782" s="112" t="s">
        <v>417</v>
      </c>
      <c r="E782" s="101"/>
      <c r="F782" s="333">
        <f t="shared" si="90"/>
        <v>10.71</v>
      </c>
      <c r="G782" s="286" t="s">
        <v>418</v>
      </c>
      <c r="H782" s="101"/>
      <c r="I782" s="93"/>
      <c r="J782" s="93"/>
      <c r="K782" s="93"/>
      <c r="L782" s="99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101"/>
      <c r="BD782" s="93"/>
      <c r="BE782" s="93"/>
      <c r="BF782" s="93"/>
      <c r="BG782" s="93"/>
      <c r="BH782" s="93"/>
      <c r="BI782" s="93"/>
      <c r="BJ782" s="93"/>
      <c r="BK782" s="93"/>
      <c r="BL782" s="93"/>
      <c r="BM782" s="93"/>
      <c r="BN782" s="93"/>
      <c r="BO782" s="93"/>
      <c r="BP782" s="93"/>
      <c r="BQ782" s="93"/>
      <c r="BR782" s="93"/>
      <c r="BS782" s="93"/>
      <c r="BT782" s="93"/>
      <c r="BU782" s="93"/>
      <c r="BV782" s="93"/>
      <c r="BW782" s="93"/>
      <c r="BX782" s="93"/>
      <c r="BY782" s="93"/>
      <c r="BZ782" s="93"/>
      <c r="CA782" s="93"/>
      <c r="CB782" s="93"/>
      <c r="CC782" s="93"/>
      <c r="CD782" s="93"/>
      <c r="CE782" s="93"/>
      <c r="CF782" s="93"/>
      <c r="CG782" s="93"/>
      <c r="CH782" s="93"/>
      <c r="CI782" s="93"/>
      <c r="CJ782" s="93"/>
      <c r="CK782" s="93"/>
      <c r="CL782" s="93"/>
      <c r="CM782" s="93"/>
      <c r="CN782" s="93"/>
      <c r="CO782" s="93"/>
      <c r="CP782" s="93"/>
      <c r="CQ782" s="93"/>
      <c r="CR782" s="93"/>
      <c r="CS782" s="93"/>
      <c r="CT782" s="93"/>
      <c r="CU782" s="93"/>
      <c r="CV782" s="93"/>
      <c r="CW782" s="93"/>
      <c r="CX782" s="93"/>
      <c r="CY782" s="93"/>
      <c r="CZ782" s="93"/>
      <c r="DA782" s="93"/>
      <c r="DB782" s="93"/>
      <c r="DC782" s="93"/>
      <c r="DD782" s="93"/>
      <c r="DE782" s="93"/>
      <c r="DF782" s="93"/>
      <c r="DG782" s="93"/>
      <c r="DH782" s="93"/>
      <c r="DI782" s="93"/>
      <c r="DJ782" s="93"/>
      <c r="DK782" s="93"/>
      <c r="DL782" s="93"/>
      <c r="DM782" s="93"/>
      <c r="DN782" s="93"/>
      <c r="DO782" s="93"/>
      <c r="DP782" s="93"/>
      <c r="DQ782" s="93"/>
      <c r="DR782" s="93"/>
      <c r="DS782" s="93"/>
      <c r="DT782" s="93"/>
      <c r="DU782" s="93"/>
      <c r="DV782" s="93"/>
      <c r="DW782" s="93"/>
      <c r="DX782" s="93"/>
      <c r="DY782" s="93"/>
      <c r="DZ782" s="93"/>
      <c r="EA782" s="93"/>
      <c r="EB782" s="93"/>
      <c r="EC782" s="93"/>
      <c r="ED782" s="93"/>
      <c r="EE782" s="93"/>
      <c r="EF782" s="93"/>
      <c r="EG782" s="93"/>
      <c r="EH782" s="93"/>
      <c r="EI782" s="93"/>
      <c r="EJ782" s="93"/>
      <c r="EK782" s="93"/>
      <c r="EL782" s="93"/>
      <c r="EM782" s="93"/>
      <c r="EN782" s="93"/>
      <c r="EO782" s="93"/>
      <c r="EP782" s="93"/>
      <c r="EQ782" s="93"/>
      <c r="ER782" s="93"/>
      <c r="ES782" s="93"/>
      <c r="ET782" s="93"/>
      <c r="EU782" s="93"/>
      <c r="EV782" s="93"/>
      <c r="EW782" s="93"/>
      <c r="EX782" s="93"/>
      <c r="EY782" s="93"/>
      <c r="EZ782" s="93"/>
      <c r="FA782" s="93"/>
      <c r="FB782" s="93"/>
      <c r="FC782" s="93"/>
      <c r="FD782" s="93"/>
      <c r="FE782" s="93"/>
      <c r="FF782" s="93"/>
      <c r="FG782" s="93"/>
      <c r="FH782" s="93"/>
      <c r="FI782" s="93"/>
      <c r="FJ782" s="93"/>
      <c r="FK782" s="93"/>
      <c r="FL782" s="93"/>
      <c r="FM782" s="93"/>
      <c r="FN782" s="93"/>
      <c r="FO782" s="93"/>
      <c r="FP782" s="93"/>
      <c r="FQ782" s="93"/>
      <c r="FR782" s="93"/>
      <c r="FS782" s="93"/>
      <c r="FT782" s="93"/>
      <c r="FU782" s="93"/>
      <c r="FV782" s="93"/>
      <c r="FW782" s="93"/>
      <c r="FX782" s="93"/>
      <c r="FY782" s="93"/>
      <c r="FZ782" s="93"/>
      <c r="GA782" s="93"/>
      <c r="GB782" s="93"/>
      <c r="GC782" s="93"/>
      <c r="GD782" s="93"/>
      <c r="GE782" s="93"/>
      <c r="GF782" s="93"/>
      <c r="GG782" s="93"/>
      <c r="GH782" s="93"/>
      <c r="GI782" s="93"/>
      <c r="GJ782" s="93"/>
      <c r="GK782" s="93"/>
      <c r="GL782" s="93"/>
      <c r="GM782" s="93"/>
      <c r="GN782" s="93"/>
      <c r="GO782" s="93"/>
      <c r="GP782" s="93"/>
      <c r="GQ782" s="93"/>
      <c r="GR782" s="93"/>
      <c r="GS782" s="93"/>
      <c r="GT782" s="93"/>
      <c r="GU782" s="93"/>
      <c r="GV782" s="93"/>
      <c r="GW782" s="93"/>
      <c r="GX782" s="93"/>
      <c r="GY782" s="93"/>
      <c r="GZ782" s="93"/>
      <c r="HA782" s="93"/>
      <c r="HB782" s="93"/>
      <c r="HC782" s="93"/>
      <c r="HD782" s="93"/>
      <c r="HE782" s="93"/>
      <c r="HF782" s="93"/>
      <c r="HG782" s="93"/>
      <c r="HH782" s="93"/>
      <c r="HI782" s="93"/>
      <c r="HJ782" s="93"/>
      <c r="HK782" s="93"/>
      <c r="HL782" s="93"/>
      <c r="HM782" s="93"/>
      <c r="HN782" s="93"/>
      <c r="HO782" s="93"/>
      <c r="HP782" s="93"/>
      <c r="HQ782" s="93"/>
      <c r="HR782" s="93"/>
      <c r="HS782" s="93"/>
      <c r="HT782" s="93"/>
      <c r="HU782" s="93"/>
      <c r="HV782" s="93"/>
      <c r="HW782" s="93"/>
      <c r="HX782" s="93"/>
      <c r="HY782" s="93"/>
      <c r="HZ782" s="93"/>
      <c r="IA782" s="93"/>
      <c r="IB782" s="93"/>
      <c r="IC782" s="93"/>
      <c r="ID782" s="93"/>
      <c r="IE782" s="93"/>
      <c r="IF782" s="93"/>
      <c r="IG782" s="93"/>
      <c r="IH782" s="93"/>
      <c r="II782" s="93"/>
      <c r="IJ782" s="93"/>
      <c r="IK782" s="93"/>
      <c r="IL782" s="93"/>
      <c r="IM782" s="93"/>
      <c r="IN782" s="93"/>
      <c r="IO782" s="93"/>
      <c r="IP782" s="93"/>
      <c r="IQ782" s="93"/>
      <c r="IR782" s="93"/>
      <c r="IS782" s="93"/>
      <c r="IT782" s="93"/>
      <c r="IU782" s="93"/>
    </row>
    <row r="783" spans="1:255" s="94" customFormat="1" ht="12" customHeight="1">
      <c r="A783" s="99"/>
      <c r="B783" s="298">
        <f t="shared" si="85"/>
        <v>5</v>
      </c>
      <c r="C783" s="211" t="s">
        <v>419</v>
      </c>
      <c r="D783" s="112" t="s">
        <v>767</v>
      </c>
      <c r="E783" s="101"/>
      <c r="F783" s="333">
        <f t="shared" si="90"/>
        <v>3.9600000000000004</v>
      </c>
      <c r="G783" s="286" t="s">
        <v>421</v>
      </c>
      <c r="H783" s="101"/>
      <c r="I783" s="93"/>
      <c r="J783" s="93"/>
      <c r="K783" s="93"/>
      <c r="L783" s="99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101"/>
      <c r="BD783" s="93"/>
      <c r="BE783" s="93"/>
      <c r="BF783" s="93"/>
      <c r="BG783" s="93"/>
      <c r="BH783" s="93"/>
      <c r="BI783" s="93"/>
      <c r="BJ783" s="93"/>
      <c r="BK783" s="93"/>
      <c r="BL783" s="93"/>
      <c r="BM783" s="93"/>
      <c r="BN783" s="93"/>
      <c r="BO783" s="93"/>
      <c r="BP783" s="93"/>
      <c r="BQ783" s="93"/>
      <c r="BR783" s="93"/>
      <c r="BS783" s="93"/>
      <c r="BT783" s="93"/>
      <c r="BU783" s="93"/>
      <c r="BV783" s="93"/>
      <c r="BW783" s="93"/>
      <c r="BX783" s="93"/>
      <c r="BY783" s="93"/>
      <c r="BZ783" s="93"/>
      <c r="CA783" s="93"/>
      <c r="CB783" s="93"/>
      <c r="CC783" s="93"/>
      <c r="CD783" s="93"/>
      <c r="CE783" s="93"/>
      <c r="CF783" s="93"/>
      <c r="CG783" s="93"/>
      <c r="CH783" s="93"/>
      <c r="CI783" s="93"/>
      <c r="CJ783" s="93"/>
      <c r="CK783" s="93"/>
      <c r="CL783" s="93"/>
      <c r="CM783" s="93"/>
      <c r="CN783" s="93"/>
      <c r="CO783" s="93"/>
      <c r="CP783" s="93"/>
      <c r="CQ783" s="93"/>
      <c r="CR783" s="93"/>
      <c r="CS783" s="93"/>
      <c r="CT783" s="93"/>
      <c r="CU783" s="93"/>
      <c r="CV783" s="93"/>
      <c r="CW783" s="93"/>
      <c r="CX783" s="93"/>
      <c r="CY783" s="93"/>
      <c r="CZ783" s="93"/>
      <c r="DA783" s="93"/>
      <c r="DB783" s="93"/>
      <c r="DC783" s="93"/>
      <c r="DD783" s="93"/>
      <c r="DE783" s="93"/>
      <c r="DF783" s="93"/>
      <c r="DG783" s="93"/>
      <c r="DH783" s="93"/>
      <c r="DI783" s="93"/>
      <c r="DJ783" s="93"/>
      <c r="DK783" s="93"/>
      <c r="DL783" s="93"/>
      <c r="DM783" s="93"/>
      <c r="DN783" s="93"/>
      <c r="DO783" s="93"/>
      <c r="DP783" s="93"/>
      <c r="DQ783" s="93"/>
      <c r="DR783" s="93"/>
      <c r="DS783" s="93"/>
      <c r="DT783" s="93"/>
      <c r="DU783" s="93"/>
      <c r="DV783" s="93"/>
      <c r="DW783" s="93"/>
      <c r="DX783" s="93"/>
      <c r="DY783" s="93"/>
      <c r="DZ783" s="93"/>
      <c r="EA783" s="93"/>
      <c r="EB783" s="93"/>
      <c r="EC783" s="93"/>
      <c r="ED783" s="93"/>
      <c r="EE783" s="93"/>
      <c r="EF783" s="93"/>
      <c r="EG783" s="93"/>
      <c r="EH783" s="93"/>
      <c r="EI783" s="93"/>
      <c r="EJ783" s="93"/>
      <c r="EK783" s="93"/>
      <c r="EL783" s="93"/>
      <c r="EM783" s="93"/>
      <c r="EN783" s="93"/>
      <c r="EO783" s="93"/>
      <c r="EP783" s="93"/>
      <c r="EQ783" s="93"/>
      <c r="ER783" s="93"/>
      <c r="ES783" s="93"/>
      <c r="ET783" s="93"/>
      <c r="EU783" s="93"/>
      <c r="EV783" s="93"/>
      <c r="EW783" s="93"/>
      <c r="EX783" s="93"/>
      <c r="EY783" s="93"/>
      <c r="EZ783" s="93"/>
      <c r="FA783" s="93"/>
      <c r="FB783" s="93"/>
      <c r="FC783" s="93"/>
      <c r="FD783" s="93"/>
      <c r="FE783" s="93"/>
      <c r="FF783" s="93"/>
      <c r="FG783" s="93"/>
      <c r="FH783" s="93"/>
      <c r="FI783" s="93"/>
      <c r="FJ783" s="93"/>
      <c r="FK783" s="93"/>
      <c r="FL783" s="93"/>
      <c r="FM783" s="93"/>
      <c r="FN783" s="93"/>
      <c r="FO783" s="93"/>
      <c r="FP783" s="93"/>
      <c r="FQ783" s="93"/>
      <c r="FR783" s="93"/>
      <c r="FS783" s="93"/>
      <c r="FT783" s="93"/>
      <c r="FU783" s="93"/>
      <c r="FV783" s="93"/>
      <c r="FW783" s="93"/>
      <c r="FX783" s="93"/>
      <c r="FY783" s="93"/>
      <c r="FZ783" s="93"/>
      <c r="GA783" s="93"/>
      <c r="GB783" s="93"/>
      <c r="GC783" s="93"/>
      <c r="GD783" s="93"/>
      <c r="GE783" s="93"/>
      <c r="GF783" s="93"/>
      <c r="GG783" s="93"/>
      <c r="GH783" s="93"/>
      <c r="GI783" s="93"/>
      <c r="GJ783" s="93"/>
      <c r="GK783" s="93"/>
      <c r="GL783" s="93"/>
      <c r="GM783" s="93"/>
      <c r="GN783" s="93"/>
      <c r="GO783" s="93"/>
      <c r="GP783" s="93"/>
      <c r="GQ783" s="93"/>
      <c r="GR783" s="93"/>
      <c r="GS783" s="93"/>
      <c r="GT783" s="93"/>
      <c r="GU783" s="93"/>
      <c r="GV783" s="93"/>
      <c r="GW783" s="93"/>
      <c r="GX783" s="93"/>
      <c r="GY783" s="93"/>
      <c r="GZ783" s="93"/>
      <c r="HA783" s="93"/>
      <c r="HB783" s="93"/>
      <c r="HC783" s="93"/>
      <c r="HD783" s="93"/>
      <c r="HE783" s="93"/>
      <c r="HF783" s="93"/>
      <c r="HG783" s="93"/>
      <c r="HH783" s="93"/>
      <c r="HI783" s="93"/>
      <c r="HJ783" s="93"/>
      <c r="HK783" s="93"/>
      <c r="HL783" s="93"/>
      <c r="HM783" s="93"/>
      <c r="HN783" s="93"/>
      <c r="HO783" s="93"/>
      <c r="HP783" s="93"/>
      <c r="HQ783" s="93"/>
      <c r="HR783" s="93"/>
      <c r="HS783" s="93"/>
      <c r="HT783" s="93"/>
      <c r="HU783" s="93"/>
      <c r="HV783" s="93"/>
      <c r="HW783" s="93"/>
      <c r="HX783" s="93"/>
      <c r="HY783" s="93"/>
      <c r="HZ783" s="93"/>
      <c r="IA783" s="93"/>
      <c r="IB783" s="93"/>
      <c r="IC783" s="93"/>
      <c r="ID783" s="93"/>
      <c r="IE783" s="93"/>
      <c r="IF783" s="93"/>
      <c r="IG783" s="93"/>
      <c r="IH783" s="93"/>
      <c r="II783" s="93"/>
      <c r="IJ783" s="93"/>
      <c r="IK783" s="93"/>
      <c r="IL783" s="93"/>
      <c r="IM783" s="93"/>
      <c r="IN783" s="93"/>
      <c r="IO783" s="93"/>
      <c r="IP783" s="93"/>
      <c r="IQ783" s="93"/>
      <c r="IR783" s="93"/>
      <c r="IS783" s="93"/>
      <c r="IT783" s="93"/>
      <c r="IU783" s="93"/>
    </row>
    <row r="784" spans="1:255" s="94" customFormat="1" ht="12" customHeight="1" thickBot="1">
      <c r="A784" s="99"/>
      <c r="B784" s="299">
        <f t="shared" si="85"/>
        <v>6</v>
      </c>
      <c r="C784" s="216" t="s">
        <v>420</v>
      </c>
      <c r="D784" s="202" t="s">
        <v>768</v>
      </c>
      <c r="E784" s="294"/>
      <c r="F784" s="333">
        <f t="shared" si="90"/>
        <v>6.2100000000000009</v>
      </c>
      <c r="G784" s="300" t="s">
        <v>422</v>
      </c>
      <c r="H784" s="101"/>
      <c r="I784" s="93"/>
      <c r="J784" s="93"/>
      <c r="K784" s="93"/>
      <c r="L784" s="99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101"/>
      <c r="BD784" s="93"/>
      <c r="BE784" s="93"/>
      <c r="BF784" s="93"/>
      <c r="BG784" s="93"/>
      <c r="BH784" s="93"/>
      <c r="BI784" s="93"/>
      <c r="BJ784" s="93"/>
      <c r="BK784" s="93"/>
      <c r="BL784" s="93"/>
      <c r="BM784" s="93"/>
      <c r="BN784" s="93"/>
      <c r="BO784" s="93"/>
      <c r="BP784" s="93"/>
      <c r="BQ784" s="93"/>
      <c r="BR784" s="93"/>
      <c r="BS784" s="93"/>
      <c r="BT784" s="93"/>
      <c r="BU784" s="93"/>
      <c r="BV784" s="93"/>
      <c r="BW784" s="93"/>
      <c r="BX784" s="93"/>
      <c r="BY784" s="93"/>
      <c r="BZ784" s="93"/>
      <c r="CA784" s="93"/>
      <c r="CB784" s="93"/>
      <c r="CC784" s="93"/>
      <c r="CD784" s="93"/>
      <c r="CE784" s="93"/>
      <c r="CF784" s="93"/>
      <c r="CG784" s="93"/>
      <c r="CH784" s="93"/>
      <c r="CI784" s="93"/>
      <c r="CJ784" s="93"/>
      <c r="CK784" s="93"/>
      <c r="CL784" s="93"/>
      <c r="CM784" s="93"/>
      <c r="CN784" s="93"/>
      <c r="CO784" s="93"/>
      <c r="CP784" s="93"/>
      <c r="CQ784" s="93"/>
      <c r="CR784" s="93"/>
      <c r="CS784" s="93"/>
      <c r="CT784" s="93"/>
      <c r="CU784" s="93"/>
      <c r="CV784" s="93"/>
      <c r="CW784" s="93"/>
      <c r="CX784" s="93"/>
      <c r="CY784" s="93"/>
      <c r="CZ784" s="93"/>
      <c r="DA784" s="93"/>
      <c r="DB784" s="93"/>
      <c r="DC784" s="93"/>
      <c r="DD784" s="93"/>
      <c r="DE784" s="93"/>
      <c r="DF784" s="93"/>
      <c r="DG784" s="93"/>
      <c r="DH784" s="93"/>
      <c r="DI784" s="93"/>
      <c r="DJ784" s="93"/>
      <c r="DK784" s="93"/>
      <c r="DL784" s="93"/>
      <c r="DM784" s="93"/>
      <c r="DN784" s="93"/>
      <c r="DO784" s="93"/>
      <c r="DP784" s="93"/>
      <c r="DQ784" s="93"/>
      <c r="DR784" s="93"/>
      <c r="DS784" s="93"/>
      <c r="DT784" s="93"/>
      <c r="DU784" s="93"/>
      <c r="DV784" s="93"/>
      <c r="DW784" s="93"/>
      <c r="DX784" s="93"/>
      <c r="DY784" s="93"/>
      <c r="DZ784" s="93"/>
      <c r="EA784" s="93"/>
      <c r="EB784" s="93"/>
      <c r="EC784" s="93"/>
      <c r="ED784" s="93"/>
      <c r="EE784" s="93"/>
      <c r="EF784" s="93"/>
      <c r="EG784" s="93"/>
      <c r="EH784" s="93"/>
      <c r="EI784" s="93"/>
      <c r="EJ784" s="93"/>
      <c r="EK784" s="93"/>
      <c r="EL784" s="93"/>
      <c r="EM784" s="93"/>
      <c r="EN784" s="93"/>
      <c r="EO784" s="93"/>
      <c r="EP784" s="93"/>
      <c r="EQ784" s="93"/>
      <c r="ER784" s="93"/>
      <c r="ES784" s="93"/>
      <c r="ET784" s="93"/>
      <c r="EU784" s="93"/>
      <c r="EV784" s="93"/>
      <c r="EW784" s="93"/>
      <c r="EX784" s="93"/>
      <c r="EY784" s="93"/>
      <c r="EZ784" s="93"/>
      <c r="FA784" s="93"/>
      <c r="FB784" s="93"/>
      <c r="FC784" s="93"/>
      <c r="FD784" s="93"/>
      <c r="FE784" s="93"/>
      <c r="FF784" s="93"/>
      <c r="FG784" s="93"/>
      <c r="FH784" s="93"/>
      <c r="FI784" s="93"/>
      <c r="FJ784" s="93"/>
      <c r="FK784" s="93"/>
      <c r="FL784" s="93"/>
      <c r="FM784" s="93"/>
      <c r="FN784" s="93"/>
      <c r="FO784" s="93"/>
      <c r="FP784" s="93"/>
      <c r="FQ784" s="93"/>
      <c r="FR784" s="93"/>
      <c r="FS784" s="93"/>
      <c r="FT784" s="93"/>
      <c r="FU784" s="93"/>
      <c r="FV784" s="93"/>
      <c r="FW784" s="93"/>
      <c r="FX784" s="93"/>
      <c r="FY784" s="93"/>
      <c r="FZ784" s="93"/>
      <c r="GA784" s="93"/>
      <c r="GB784" s="93"/>
      <c r="GC784" s="93"/>
      <c r="GD784" s="93"/>
      <c r="GE784" s="93"/>
      <c r="GF784" s="93"/>
      <c r="GG784" s="93"/>
      <c r="GH784" s="93"/>
      <c r="GI784" s="93"/>
      <c r="GJ784" s="93"/>
      <c r="GK784" s="93"/>
      <c r="GL784" s="93"/>
      <c r="GM784" s="93"/>
      <c r="GN784" s="93"/>
      <c r="GO784" s="93"/>
      <c r="GP784" s="93"/>
      <c r="GQ784" s="93"/>
      <c r="GR784" s="93"/>
      <c r="GS784" s="93"/>
      <c r="GT784" s="93"/>
      <c r="GU784" s="93"/>
      <c r="GV784" s="93"/>
      <c r="GW784" s="93"/>
      <c r="GX784" s="93"/>
      <c r="GY784" s="93"/>
      <c r="GZ784" s="93"/>
      <c r="HA784" s="93"/>
      <c r="HB784" s="93"/>
      <c r="HC784" s="93"/>
      <c r="HD784" s="93"/>
      <c r="HE784" s="93"/>
      <c r="HF784" s="93"/>
      <c r="HG784" s="93"/>
      <c r="HH784" s="93"/>
      <c r="HI784" s="93"/>
      <c r="HJ784" s="93"/>
      <c r="HK784" s="93"/>
      <c r="HL784" s="93"/>
      <c r="HM784" s="93"/>
      <c r="HN784" s="93"/>
      <c r="HO784" s="93"/>
      <c r="HP784" s="93"/>
      <c r="HQ784" s="93"/>
      <c r="HR784" s="93"/>
      <c r="HS784" s="93"/>
      <c r="HT784" s="93"/>
      <c r="HU784" s="93"/>
      <c r="HV784" s="93"/>
      <c r="HW784" s="93"/>
      <c r="HX784" s="93"/>
      <c r="HY784" s="93"/>
      <c r="HZ784" s="93"/>
      <c r="IA784" s="93"/>
      <c r="IB784" s="93"/>
      <c r="IC784" s="93"/>
      <c r="ID784" s="93"/>
      <c r="IE784" s="93"/>
      <c r="IF784" s="93"/>
      <c r="IG784" s="93"/>
      <c r="IH784" s="93"/>
      <c r="II784" s="93"/>
      <c r="IJ784" s="93"/>
      <c r="IK784" s="93"/>
      <c r="IL784" s="93"/>
      <c r="IM784" s="93"/>
      <c r="IN784" s="93"/>
      <c r="IO784" s="93"/>
      <c r="IP784" s="93"/>
      <c r="IQ784" s="93"/>
      <c r="IR784" s="93"/>
      <c r="IS784" s="93"/>
      <c r="IT784" s="93"/>
      <c r="IU784" s="93"/>
    </row>
    <row r="785" spans="1:255" s="94" customFormat="1" ht="17.25" customHeight="1" thickBot="1">
      <c r="A785" s="99"/>
      <c r="B785" s="567" t="s">
        <v>423</v>
      </c>
      <c r="C785" s="568"/>
      <c r="D785" s="568"/>
      <c r="E785" s="568"/>
      <c r="F785" s="568"/>
      <c r="G785" s="569"/>
      <c r="H785" s="101"/>
      <c r="I785" s="93"/>
      <c r="J785" s="93"/>
      <c r="K785" s="93"/>
      <c r="L785" s="99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101"/>
      <c r="BD785" s="93"/>
      <c r="BE785" s="93"/>
      <c r="BF785" s="93"/>
      <c r="BG785" s="93"/>
      <c r="BH785" s="93"/>
      <c r="BI785" s="93"/>
      <c r="BJ785" s="93"/>
      <c r="BK785" s="93"/>
      <c r="BL785" s="93"/>
      <c r="BM785" s="93"/>
      <c r="BN785" s="93"/>
      <c r="BO785" s="93"/>
      <c r="BP785" s="93"/>
      <c r="BQ785" s="93"/>
      <c r="BR785" s="93"/>
      <c r="BS785" s="93"/>
      <c r="BT785" s="93"/>
      <c r="BU785" s="93"/>
      <c r="BV785" s="93"/>
      <c r="BW785" s="93"/>
      <c r="BX785" s="93"/>
      <c r="BY785" s="93"/>
      <c r="BZ785" s="93"/>
      <c r="CA785" s="93"/>
      <c r="CB785" s="93"/>
      <c r="CC785" s="93"/>
      <c r="CD785" s="93"/>
      <c r="CE785" s="93"/>
      <c r="CF785" s="93"/>
      <c r="CG785" s="93"/>
      <c r="CH785" s="93"/>
      <c r="CI785" s="93"/>
      <c r="CJ785" s="93"/>
      <c r="CK785" s="93"/>
      <c r="CL785" s="93"/>
      <c r="CM785" s="93"/>
      <c r="CN785" s="93"/>
      <c r="CO785" s="93"/>
      <c r="CP785" s="93"/>
      <c r="CQ785" s="93"/>
      <c r="CR785" s="93"/>
      <c r="CS785" s="93"/>
      <c r="CT785" s="93"/>
      <c r="CU785" s="93"/>
      <c r="CV785" s="93"/>
      <c r="CW785" s="93"/>
      <c r="CX785" s="93"/>
      <c r="CY785" s="93"/>
      <c r="CZ785" s="93"/>
      <c r="DA785" s="93"/>
      <c r="DB785" s="93"/>
      <c r="DC785" s="93"/>
      <c r="DD785" s="93"/>
      <c r="DE785" s="93"/>
      <c r="DF785" s="93"/>
      <c r="DG785" s="93"/>
      <c r="DH785" s="93"/>
      <c r="DI785" s="93"/>
      <c r="DJ785" s="93"/>
      <c r="DK785" s="93"/>
      <c r="DL785" s="93"/>
      <c r="DM785" s="93"/>
      <c r="DN785" s="93"/>
      <c r="DO785" s="93"/>
      <c r="DP785" s="93"/>
      <c r="DQ785" s="93"/>
      <c r="DR785" s="93"/>
      <c r="DS785" s="93"/>
      <c r="DT785" s="93"/>
      <c r="DU785" s="93"/>
      <c r="DV785" s="93"/>
      <c r="DW785" s="93"/>
      <c r="DX785" s="93"/>
      <c r="DY785" s="93"/>
      <c r="DZ785" s="93"/>
      <c r="EA785" s="93"/>
      <c r="EB785" s="93"/>
      <c r="EC785" s="93"/>
      <c r="ED785" s="93"/>
      <c r="EE785" s="93"/>
      <c r="EF785" s="93"/>
      <c r="EG785" s="93"/>
      <c r="EH785" s="93"/>
      <c r="EI785" s="93"/>
      <c r="EJ785" s="93"/>
      <c r="EK785" s="93"/>
      <c r="EL785" s="93"/>
      <c r="EM785" s="93"/>
      <c r="EN785" s="93"/>
      <c r="EO785" s="93"/>
      <c r="EP785" s="93"/>
      <c r="EQ785" s="93"/>
      <c r="ER785" s="93"/>
      <c r="ES785" s="93"/>
      <c r="ET785" s="93"/>
      <c r="EU785" s="93"/>
      <c r="EV785" s="93"/>
      <c r="EW785" s="93"/>
      <c r="EX785" s="93"/>
      <c r="EY785" s="93"/>
      <c r="EZ785" s="93"/>
      <c r="FA785" s="93"/>
      <c r="FB785" s="93"/>
      <c r="FC785" s="93"/>
      <c r="FD785" s="93"/>
      <c r="FE785" s="93"/>
      <c r="FF785" s="93"/>
      <c r="FG785" s="93"/>
      <c r="FH785" s="93"/>
      <c r="FI785" s="93"/>
      <c r="FJ785" s="93"/>
      <c r="FK785" s="93"/>
      <c r="FL785" s="93"/>
      <c r="FM785" s="93"/>
      <c r="FN785" s="93"/>
      <c r="FO785" s="93"/>
      <c r="FP785" s="93"/>
      <c r="FQ785" s="93"/>
      <c r="FR785" s="93"/>
      <c r="FS785" s="93"/>
      <c r="FT785" s="93"/>
      <c r="FU785" s="93"/>
      <c r="FV785" s="93"/>
      <c r="FW785" s="93"/>
      <c r="FX785" s="93"/>
      <c r="FY785" s="93"/>
      <c r="FZ785" s="93"/>
      <c r="GA785" s="93"/>
      <c r="GB785" s="93"/>
      <c r="GC785" s="93"/>
      <c r="GD785" s="93"/>
      <c r="GE785" s="93"/>
      <c r="GF785" s="93"/>
      <c r="GG785" s="93"/>
      <c r="GH785" s="93"/>
      <c r="GI785" s="93"/>
      <c r="GJ785" s="93"/>
      <c r="GK785" s="93"/>
      <c r="GL785" s="93"/>
      <c r="GM785" s="93"/>
      <c r="GN785" s="93"/>
      <c r="GO785" s="93"/>
      <c r="GP785" s="93"/>
      <c r="GQ785" s="93"/>
      <c r="GR785" s="93"/>
      <c r="GS785" s="93"/>
      <c r="GT785" s="93"/>
      <c r="GU785" s="93"/>
      <c r="GV785" s="93"/>
      <c r="GW785" s="93"/>
      <c r="GX785" s="93"/>
      <c r="GY785" s="93"/>
      <c r="GZ785" s="93"/>
      <c r="HA785" s="93"/>
      <c r="HB785" s="93"/>
      <c r="HC785" s="93"/>
      <c r="HD785" s="93"/>
      <c r="HE785" s="93"/>
      <c r="HF785" s="93"/>
      <c r="HG785" s="93"/>
      <c r="HH785" s="93"/>
      <c r="HI785" s="93"/>
      <c r="HJ785" s="93"/>
      <c r="HK785" s="93"/>
      <c r="HL785" s="93"/>
      <c r="HM785" s="93"/>
      <c r="HN785" s="93"/>
      <c r="HO785" s="93"/>
      <c r="HP785" s="93"/>
      <c r="HQ785" s="93"/>
      <c r="HR785" s="93"/>
      <c r="HS785" s="93"/>
      <c r="HT785" s="93"/>
      <c r="HU785" s="93"/>
      <c r="HV785" s="93"/>
      <c r="HW785" s="93"/>
      <c r="HX785" s="93"/>
      <c r="HY785" s="93"/>
      <c r="HZ785" s="93"/>
      <c r="IA785" s="93"/>
      <c r="IB785" s="93"/>
      <c r="IC785" s="93"/>
      <c r="ID785" s="93"/>
      <c r="IE785" s="93"/>
      <c r="IF785" s="93"/>
      <c r="IG785" s="93"/>
      <c r="IH785" s="93"/>
      <c r="II785" s="93"/>
      <c r="IJ785" s="93"/>
      <c r="IK785" s="93"/>
      <c r="IL785" s="93"/>
      <c r="IM785" s="93"/>
      <c r="IN785" s="93"/>
      <c r="IO785" s="93"/>
      <c r="IP785" s="93"/>
      <c r="IQ785" s="93"/>
      <c r="IR785" s="93"/>
      <c r="IS785" s="93"/>
      <c r="IT785" s="93"/>
      <c r="IU785" s="93"/>
    </row>
    <row r="786" spans="1:255" s="95" customFormat="1" ht="15" customHeight="1">
      <c r="A786" s="99"/>
      <c r="B786" s="296">
        <v>1</v>
      </c>
      <c r="C786" s="219" t="s">
        <v>426</v>
      </c>
      <c r="D786" s="203" t="s">
        <v>424</v>
      </c>
      <c r="E786" s="293"/>
      <c r="F786" s="333">
        <f t="shared" ref="F786:F793" si="91">G786*(1-$F$6/100)</f>
        <v>22.590000000000003</v>
      </c>
      <c r="G786" s="297" t="s">
        <v>1463</v>
      </c>
      <c r="H786" s="101"/>
      <c r="I786" s="93"/>
      <c r="J786" s="93"/>
      <c r="K786" s="93"/>
      <c r="L786" s="99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101"/>
      <c r="BD786" s="93"/>
      <c r="BE786" s="93"/>
      <c r="BF786" s="93"/>
      <c r="BG786" s="93"/>
      <c r="BH786" s="93"/>
      <c r="BI786" s="93"/>
      <c r="BJ786" s="93"/>
      <c r="BK786" s="93"/>
      <c r="BL786" s="93"/>
      <c r="BM786" s="93"/>
      <c r="BN786" s="93"/>
      <c r="BO786" s="93"/>
      <c r="BP786" s="93"/>
      <c r="BQ786" s="93"/>
      <c r="BR786" s="93"/>
      <c r="BS786" s="93"/>
      <c r="BT786" s="93"/>
      <c r="BU786" s="93"/>
      <c r="BV786" s="93"/>
      <c r="BW786" s="93"/>
      <c r="BX786" s="93"/>
      <c r="BY786" s="93"/>
      <c r="BZ786" s="93"/>
      <c r="CA786" s="93"/>
      <c r="CB786" s="93"/>
      <c r="CC786" s="93"/>
      <c r="CD786" s="93"/>
      <c r="CE786" s="93"/>
      <c r="CF786" s="93"/>
      <c r="CG786" s="93"/>
      <c r="CH786" s="93"/>
      <c r="CI786" s="93"/>
      <c r="CJ786" s="93"/>
      <c r="CK786" s="93"/>
      <c r="CL786" s="93"/>
      <c r="CM786" s="93"/>
      <c r="CN786" s="93"/>
      <c r="CO786" s="93"/>
      <c r="CP786" s="93"/>
      <c r="CQ786" s="93"/>
      <c r="CR786" s="93"/>
      <c r="CS786" s="93"/>
      <c r="CT786" s="93"/>
      <c r="CU786" s="93"/>
      <c r="CV786" s="93"/>
      <c r="CW786" s="93"/>
      <c r="CX786" s="93"/>
      <c r="CY786" s="93"/>
      <c r="CZ786" s="93"/>
      <c r="DA786" s="93"/>
      <c r="DB786" s="93"/>
      <c r="DC786" s="93"/>
      <c r="DD786" s="93"/>
      <c r="DE786" s="93"/>
      <c r="DF786" s="93"/>
      <c r="DG786" s="93"/>
      <c r="DH786" s="93"/>
      <c r="DI786" s="93"/>
      <c r="DJ786" s="93"/>
      <c r="DK786" s="93"/>
      <c r="DL786" s="93"/>
      <c r="DM786" s="93"/>
      <c r="DN786" s="93"/>
      <c r="DO786" s="93"/>
      <c r="DP786" s="93"/>
      <c r="DQ786" s="93"/>
      <c r="DR786" s="93"/>
      <c r="DS786" s="93"/>
      <c r="DT786" s="93"/>
      <c r="DU786" s="93"/>
      <c r="DV786" s="93"/>
      <c r="DW786" s="93"/>
      <c r="DX786" s="93"/>
      <c r="DY786" s="93"/>
      <c r="DZ786" s="93"/>
      <c r="EA786" s="93"/>
      <c r="EB786" s="93"/>
      <c r="EC786" s="93"/>
      <c r="ED786" s="93"/>
      <c r="EE786" s="93"/>
      <c r="EF786" s="93"/>
      <c r="EG786" s="93"/>
      <c r="EH786" s="93"/>
      <c r="EI786" s="93"/>
      <c r="EJ786" s="93"/>
      <c r="EK786" s="93"/>
      <c r="EL786" s="93"/>
      <c r="EM786" s="93"/>
      <c r="EN786" s="93"/>
      <c r="EO786" s="93"/>
      <c r="EP786" s="93"/>
      <c r="EQ786" s="93"/>
      <c r="ER786" s="93"/>
      <c r="ES786" s="93"/>
      <c r="ET786" s="93"/>
      <c r="EU786" s="93"/>
      <c r="EV786" s="93"/>
      <c r="EW786" s="93"/>
      <c r="EX786" s="93"/>
      <c r="EY786" s="93"/>
      <c r="EZ786" s="93"/>
      <c r="FA786" s="93"/>
      <c r="FB786" s="93"/>
      <c r="FC786" s="93"/>
      <c r="FD786" s="93"/>
      <c r="FE786" s="93"/>
      <c r="FF786" s="93"/>
      <c r="FG786" s="93"/>
      <c r="FH786" s="93"/>
      <c r="FI786" s="93"/>
      <c r="FJ786" s="93"/>
      <c r="FK786" s="93"/>
      <c r="FL786" s="93"/>
      <c r="FM786" s="93"/>
      <c r="FN786" s="93"/>
      <c r="FO786" s="93"/>
      <c r="FP786" s="93"/>
      <c r="FQ786" s="93"/>
      <c r="FR786" s="93"/>
      <c r="FS786" s="93"/>
      <c r="FT786" s="93"/>
      <c r="FU786" s="93"/>
      <c r="FV786" s="93"/>
      <c r="FW786" s="93"/>
      <c r="FX786" s="93"/>
      <c r="FY786" s="93"/>
      <c r="FZ786" s="93"/>
      <c r="GA786" s="93"/>
      <c r="GB786" s="93"/>
      <c r="GC786" s="93"/>
      <c r="GD786" s="93"/>
      <c r="GE786" s="93"/>
      <c r="GF786" s="93"/>
      <c r="GG786" s="93"/>
      <c r="GH786" s="93"/>
      <c r="GI786" s="93"/>
      <c r="GJ786" s="93"/>
      <c r="GK786" s="93"/>
      <c r="GL786" s="93"/>
      <c r="GM786" s="93"/>
      <c r="GN786" s="93"/>
      <c r="GO786" s="93"/>
      <c r="GP786" s="93"/>
      <c r="GQ786" s="93"/>
      <c r="GR786" s="93"/>
      <c r="GS786" s="93"/>
      <c r="GT786" s="93"/>
      <c r="GU786" s="93"/>
      <c r="GV786" s="93"/>
      <c r="GW786" s="93"/>
      <c r="GX786" s="93"/>
      <c r="GY786" s="93"/>
      <c r="GZ786" s="93"/>
      <c r="HA786" s="93"/>
      <c r="HB786" s="93"/>
      <c r="HC786" s="93"/>
      <c r="HD786" s="93"/>
      <c r="HE786" s="93"/>
      <c r="HF786" s="93"/>
      <c r="HG786" s="93"/>
      <c r="HH786" s="93"/>
      <c r="HI786" s="93"/>
      <c r="HJ786" s="93"/>
      <c r="HK786" s="93"/>
      <c r="HL786" s="93"/>
      <c r="HM786" s="93"/>
      <c r="HN786" s="93"/>
      <c r="HO786" s="93"/>
      <c r="HP786" s="93"/>
      <c r="HQ786" s="93"/>
      <c r="HR786" s="93"/>
      <c r="HS786" s="93"/>
      <c r="HT786" s="93"/>
      <c r="HU786" s="93"/>
      <c r="HV786" s="93"/>
      <c r="HW786" s="93"/>
      <c r="HX786" s="93"/>
      <c r="HY786" s="93"/>
      <c r="HZ786" s="93"/>
      <c r="IA786" s="93"/>
      <c r="IB786" s="93"/>
      <c r="IC786" s="93"/>
      <c r="ID786" s="93"/>
      <c r="IE786" s="93"/>
      <c r="IF786" s="93"/>
      <c r="IG786" s="93"/>
      <c r="IH786" s="93"/>
      <c r="II786" s="93"/>
      <c r="IJ786" s="93"/>
      <c r="IK786" s="93"/>
      <c r="IL786" s="93"/>
      <c r="IM786" s="93"/>
      <c r="IN786" s="93"/>
      <c r="IO786" s="93"/>
      <c r="IP786" s="93"/>
      <c r="IQ786" s="93"/>
      <c r="IR786" s="93"/>
      <c r="IS786" s="93"/>
      <c r="IT786" s="93"/>
      <c r="IU786" s="93"/>
    </row>
    <row r="787" spans="1:255" s="95" customFormat="1" ht="12" customHeight="1">
      <c r="A787" s="99"/>
      <c r="B787" s="298">
        <f t="shared" si="85"/>
        <v>2</v>
      </c>
      <c r="C787" s="211" t="s">
        <v>428</v>
      </c>
      <c r="D787" s="112" t="s">
        <v>427</v>
      </c>
      <c r="E787" s="101"/>
      <c r="F787" s="333">
        <f t="shared" si="91"/>
        <v>22.68</v>
      </c>
      <c r="G787" s="286" t="s">
        <v>425</v>
      </c>
      <c r="H787" s="101"/>
      <c r="I787" s="93"/>
      <c r="J787" s="93"/>
      <c r="K787" s="93"/>
      <c r="L787" s="99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101"/>
      <c r="BD787" s="93"/>
      <c r="BE787" s="93"/>
      <c r="BF787" s="93"/>
      <c r="BG787" s="93"/>
      <c r="BH787" s="93"/>
      <c r="BI787" s="93"/>
      <c r="BJ787" s="93"/>
      <c r="BK787" s="93"/>
      <c r="BL787" s="93"/>
      <c r="BM787" s="93"/>
      <c r="BN787" s="93"/>
      <c r="BO787" s="93"/>
      <c r="BP787" s="93"/>
      <c r="BQ787" s="93"/>
      <c r="BR787" s="93"/>
      <c r="BS787" s="93"/>
      <c r="BT787" s="93"/>
      <c r="BU787" s="93"/>
      <c r="BV787" s="93"/>
      <c r="BW787" s="93"/>
      <c r="BX787" s="93"/>
      <c r="BY787" s="93"/>
      <c r="BZ787" s="93"/>
      <c r="CA787" s="93"/>
      <c r="CB787" s="93"/>
      <c r="CC787" s="93"/>
      <c r="CD787" s="93"/>
      <c r="CE787" s="93"/>
      <c r="CF787" s="93"/>
      <c r="CG787" s="93"/>
      <c r="CH787" s="93"/>
      <c r="CI787" s="93"/>
      <c r="CJ787" s="93"/>
      <c r="CK787" s="93"/>
      <c r="CL787" s="93"/>
      <c r="CM787" s="93"/>
      <c r="CN787" s="93"/>
      <c r="CO787" s="93"/>
      <c r="CP787" s="93"/>
      <c r="CQ787" s="93"/>
      <c r="CR787" s="93"/>
      <c r="CS787" s="93"/>
      <c r="CT787" s="93"/>
      <c r="CU787" s="93"/>
      <c r="CV787" s="93"/>
      <c r="CW787" s="93"/>
      <c r="CX787" s="93"/>
      <c r="CY787" s="93"/>
      <c r="CZ787" s="93"/>
      <c r="DA787" s="93"/>
      <c r="DB787" s="93"/>
      <c r="DC787" s="93"/>
      <c r="DD787" s="93"/>
      <c r="DE787" s="93"/>
      <c r="DF787" s="93"/>
      <c r="DG787" s="93"/>
      <c r="DH787" s="93"/>
      <c r="DI787" s="93"/>
      <c r="DJ787" s="93"/>
      <c r="DK787" s="93"/>
      <c r="DL787" s="93"/>
      <c r="DM787" s="93"/>
      <c r="DN787" s="93"/>
      <c r="DO787" s="93"/>
      <c r="DP787" s="93"/>
      <c r="DQ787" s="93"/>
      <c r="DR787" s="93"/>
      <c r="DS787" s="93"/>
      <c r="DT787" s="93"/>
      <c r="DU787" s="93"/>
      <c r="DV787" s="93"/>
      <c r="DW787" s="93"/>
      <c r="DX787" s="93"/>
      <c r="DY787" s="93"/>
      <c r="DZ787" s="93"/>
      <c r="EA787" s="93"/>
      <c r="EB787" s="93"/>
      <c r="EC787" s="93"/>
      <c r="ED787" s="93"/>
      <c r="EE787" s="93"/>
      <c r="EF787" s="93"/>
      <c r="EG787" s="93"/>
      <c r="EH787" s="93"/>
      <c r="EI787" s="93"/>
      <c r="EJ787" s="93"/>
      <c r="EK787" s="93"/>
      <c r="EL787" s="93"/>
      <c r="EM787" s="93"/>
      <c r="EN787" s="93"/>
      <c r="EO787" s="93"/>
      <c r="EP787" s="93"/>
      <c r="EQ787" s="93"/>
      <c r="ER787" s="93"/>
      <c r="ES787" s="93"/>
      <c r="ET787" s="93"/>
      <c r="EU787" s="93"/>
      <c r="EV787" s="93"/>
      <c r="EW787" s="93"/>
      <c r="EX787" s="93"/>
      <c r="EY787" s="93"/>
      <c r="EZ787" s="93"/>
      <c r="FA787" s="93"/>
      <c r="FB787" s="93"/>
      <c r="FC787" s="93"/>
      <c r="FD787" s="93"/>
      <c r="FE787" s="93"/>
      <c r="FF787" s="93"/>
      <c r="FG787" s="93"/>
      <c r="FH787" s="93"/>
      <c r="FI787" s="93"/>
      <c r="FJ787" s="93"/>
      <c r="FK787" s="93"/>
      <c r="FL787" s="93"/>
      <c r="FM787" s="93"/>
      <c r="FN787" s="93"/>
      <c r="FO787" s="93"/>
      <c r="FP787" s="93"/>
      <c r="FQ787" s="93"/>
      <c r="FR787" s="93"/>
      <c r="FS787" s="93"/>
      <c r="FT787" s="93"/>
      <c r="FU787" s="93"/>
      <c r="FV787" s="93"/>
      <c r="FW787" s="93"/>
      <c r="FX787" s="93"/>
      <c r="FY787" s="93"/>
      <c r="FZ787" s="93"/>
      <c r="GA787" s="93"/>
      <c r="GB787" s="93"/>
      <c r="GC787" s="93"/>
      <c r="GD787" s="93"/>
      <c r="GE787" s="93"/>
      <c r="GF787" s="93"/>
      <c r="GG787" s="93"/>
      <c r="GH787" s="93"/>
      <c r="GI787" s="93"/>
      <c r="GJ787" s="93"/>
      <c r="GK787" s="93"/>
      <c r="GL787" s="93"/>
      <c r="GM787" s="93"/>
      <c r="GN787" s="93"/>
      <c r="GO787" s="93"/>
      <c r="GP787" s="93"/>
      <c r="GQ787" s="93"/>
      <c r="GR787" s="93"/>
      <c r="GS787" s="93"/>
      <c r="GT787" s="93"/>
      <c r="GU787" s="93"/>
      <c r="GV787" s="93"/>
      <c r="GW787" s="93"/>
      <c r="GX787" s="93"/>
      <c r="GY787" s="93"/>
      <c r="GZ787" s="93"/>
      <c r="HA787" s="93"/>
      <c r="HB787" s="93"/>
      <c r="HC787" s="93"/>
      <c r="HD787" s="93"/>
      <c r="HE787" s="93"/>
      <c r="HF787" s="93"/>
      <c r="HG787" s="93"/>
      <c r="HH787" s="93"/>
      <c r="HI787" s="93"/>
      <c r="HJ787" s="93"/>
      <c r="HK787" s="93"/>
      <c r="HL787" s="93"/>
      <c r="HM787" s="93"/>
      <c r="HN787" s="93"/>
      <c r="HO787" s="93"/>
      <c r="HP787" s="93"/>
      <c r="HQ787" s="93"/>
      <c r="HR787" s="93"/>
      <c r="HS787" s="93"/>
      <c r="HT787" s="93"/>
      <c r="HU787" s="93"/>
      <c r="HV787" s="93"/>
      <c r="HW787" s="93"/>
      <c r="HX787" s="93"/>
      <c r="HY787" s="93"/>
      <c r="HZ787" s="93"/>
      <c r="IA787" s="93"/>
      <c r="IB787" s="93"/>
      <c r="IC787" s="93"/>
      <c r="ID787" s="93"/>
      <c r="IE787" s="93"/>
      <c r="IF787" s="93"/>
      <c r="IG787" s="93"/>
      <c r="IH787" s="93"/>
      <c r="II787" s="93"/>
      <c r="IJ787" s="93"/>
      <c r="IK787" s="93"/>
      <c r="IL787" s="93"/>
      <c r="IM787" s="93"/>
      <c r="IN787" s="93"/>
      <c r="IO787" s="93"/>
      <c r="IP787" s="93"/>
      <c r="IQ787" s="93"/>
      <c r="IR787" s="93"/>
      <c r="IS787" s="93"/>
      <c r="IT787" s="93"/>
      <c r="IU787" s="93"/>
    </row>
    <row r="788" spans="1:255" s="95" customFormat="1" ht="12" customHeight="1">
      <c r="A788" s="99"/>
      <c r="B788" s="298">
        <f t="shared" si="85"/>
        <v>3</v>
      </c>
      <c r="C788" s="211" t="s">
        <v>429</v>
      </c>
      <c r="D788" s="112" t="s">
        <v>430</v>
      </c>
      <c r="E788" s="101"/>
      <c r="F788" s="333">
        <f t="shared" si="91"/>
        <v>31.77</v>
      </c>
      <c r="G788" s="286" t="s">
        <v>431</v>
      </c>
      <c r="H788" s="101"/>
      <c r="I788" s="93"/>
      <c r="J788" s="93"/>
      <c r="K788" s="93"/>
      <c r="L788" s="99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0"/>
      <c r="AW788" s="70"/>
      <c r="AX788" s="70"/>
      <c r="AY788" s="70"/>
      <c r="AZ788" s="70"/>
      <c r="BA788" s="70"/>
      <c r="BB788" s="70"/>
      <c r="BC788" s="101"/>
      <c r="BD788" s="93"/>
      <c r="BE788" s="93"/>
      <c r="BF788" s="93"/>
      <c r="BG788" s="93"/>
      <c r="BH788" s="93"/>
      <c r="BI788" s="93"/>
      <c r="BJ788" s="93"/>
      <c r="BK788" s="93"/>
      <c r="BL788" s="93"/>
      <c r="BM788" s="93"/>
      <c r="BN788" s="93"/>
      <c r="BO788" s="93"/>
      <c r="BP788" s="93"/>
      <c r="BQ788" s="93"/>
      <c r="BR788" s="93"/>
      <c r="BS788" s="93"/>
      <c r="BT788" s="93"/>
      <c r="BU788" s="93"/>
      <c r="BV788" s="93"/>
      <c r="BW788" s="93"/>
      <c r="BX788" s="93"/>
      <c r="BY788" s="93"/>
      <c r="BZ788" s="93"/>
      <c r="CA788" s="93"/>
      <c r="CB788" s="93"/>
      <c r="CC788" s="93"/>
      <c r="CD788" s="93"/>
      <c r="CE788" s="93"/>
      <c r="CF788" s="93"/>
      <c r="CG788" s="93"/>
      <c r="CH788" s="93"/>
      <c r="CI788" s="93"/>
      <c r="CJ788" s="93"/>
      <c r="CK788" s="93"/>
      <c r="CL788" s="93"/>
      <c r="CM788" s="93"/>
      <c r="CN788" s="93"/>
      <c r="CO788" s="93"/>
      <c r="CP788" s="93"/>
      <c r="CQ788" s="93"/>
      <c r="CR788" s="93"/>
      <c r="CS788" s="93"/>
      <c r="CT788" s="93"/>
      <c r="CU788" s="93"/>
      <c r="CV788" s="93"/>
      <c r="CW788" s="93"/>
      <c r="CX788" s="93"/>
      <c r="CY788" s="93"/>
      <c r="CZ788" s="93"/>
      <c r="DA788" s="93"/>
      <c r="DB788" s="93"/>
      <c r="DC788" s="93"/>
      <c r="DD788" s="93"/>
      <c r="DE788" s="93"/>
      <c r="DF788" s="93"/>
      <c r="DG788" s="93"/>
      <c r="DH788" s="93"/>
      <c r="DI788" s="93"/>
      <c r="DJ788" s="93"/>
      <c r="DK788" s="93"/>
      <c r="DL788" s="93"/>
      <c r="DM788" s="93"/>
      <c r="DN788" s="93"/>
      <c r="DO788" s="93"/>
      <c r="DP788" s="93"/>
      <c r="DQ788" s="93"/>
      <c r="DR788" s="93"/>
      <c r="DS788" s="93"/>
      <c r="DT788" s="93"/>
      <c r="DU788" s="93"/>
      <c r="DV788" s="93"/>
      <c r="DW788" s="93"/>
      <c r="DX788" s="93"/>
      <c r="DY788" s="93"/>
      <c r="DZ788" s="93"/>
      <c r="EA788" s="93"/>
      <c r="EB788" s="93"/>
      <c r="EC788" s="93"/>
      <c r="ED788" s="93"/>
      <c r="EE788" s="93"/>
      <c r="EF788" s="93"/>
      <c r="EG788" s="93"/>
      <c r="EH788" s="93"/>
      <c r="EI788" s="93"/>
      <c r="EJ788" s="93"/>
      <c r="EK788" s="93"/>
      <c r="EL788" s="93"/>
      <c r="EM788" s="93"/>
      <c r="EN788" s="93"/>
      <c r="EO788" s="93"/>
      <c r="EP788" s="93"/>
      <c r="EQ788" s="93"/>
      <c r="ER788" s="93"/>
      <c r="ES788" s="93"/>
      <c r="ET788" s="93"/>
      <c r="EU788" s="93"/>
      <c r="EV788" s="93"/>
      <c r="EW788" s="93"/>
      <c r="EX788" s="93"/>
      <c r="EY788" s="93"/>
      <c r="EZ788" s="93"/>
      <c r="FA788" s="93"/>
      <c r="FB788" s="93"/>
      <c r="FC788" s="93"/>
      <c r="FD788" s="93"/>
      <c r="FE788" s="93"/>
      <c r="FF788" s="93"/>
      <c r="FG788" s="93"/>
      <c r="FH788" s="93"/>
      <c r="FI788" s="93"/>
      <c r="FJ788" s="93"/>
      <c r="FK788" s="93"/>
      <c r="FL788" s="93"/>
      <c r="FM788" s="93"/>
      <c r="FN788" s="93"/>
      <c r="FO788" s="93"/>
      <c r="FP788" s="93"/>
      <c r="FQ788" s="93"/>
      <c r="FR788" s="93"/>
      <c r="FS788" s="93"/>
      <c r="FT788" s="93"/>
      <c r="FU788" s="93"/>
      <c r="FV788" s="93"/>
      <c r="FW788" s="93"/>
      <c r="FX788" s="93"/>
      <c r="FY788" s="93"/>
      <c r="FZ788" s="93"/>
      <c r="GA788" s="93"/>
      <c r="GB788" s="93"/>
      <c r="GC788" s="93"/>
      <c r="GD788" s="93"/>
      <c r="GE788" s="93"/>
      <c r="GF788" s="93"/>
      <c r="GG788" s="93"/>
      <c r="GH788" s="93"/>
      <c r="GI788" s="93"/>
      <c r="GJ788" s="93"/>
      <c r="GK788" s="93"/>
      <c r="GL788" s="93"/>
      <c r="GM788" s="93"/>
      <c r="GN788" s="93"/>
      <c r="GO788" s="93"/>
      <c r="GP788" s="93"/>
      <c r="GQ788" s="93"/>
      <c r="GR788" s="93"/>
      <c r="GS788" s="93"/>
      <c r="GT788" s="93"/>
      <c r="GU788" s="93"/>
      <c r="GV788" s="93"/>
      <c r="GW788" s="93"/>
      <c r="GX788" s="93"/>
      <c r="GY788" s="93"/>
      <c r="GZ788" s="93"/>
      <c r="HA788" s="93"/>
      <c r="HB788" s="93"/>
      <c r="HC788" s="93"/>
      <c r="HD788" s="93"/>
      <c r="HE788" s="93"/>
      <c r="HF788" s="93"/>
      <c r="HG788" s="93"/>
      <c r="HH788" s="93"/>
      <c r="HI788" s="93"/>
      <c r="HJ788" s="93"/>
      <c r="HK788" s="93"/>
      <c r="HL788" s="93"/>
      <c r="HM788" s="93"/>
      <c r="HN788" s="93"/>
      <c r="HO788" s="93"/>
      <c r="HP788" s="93"/>
      <c r="HQ788" s="93"/>
      <c r="HR788" s="93"/>
      <c r="HS788" s="93"/>
      <c r="HT788" s="93"/>
      <c r="HU788" s="93"/>
      <c r="HV788" s="93"/>
      <c r="HW788" s="93"/>
      <c r="HX788" s="93"/>
      <c r="HY788" s="93"/>
      <c r="HZ788" s="93"/>
      <c r="IA788" s="93"/>
      <c r="IB788" s="93"/>
      <c r="IC788" s="93"/>
      <c r="ID788" s="93"/>
      <c r="IE788" s="93"/>
      <c r="IF788" s="93"/>
      <c r="IG788" s="93"/>
      <c r="IH788" s="93"/>
      <c r="II788" s="93"/>
      <c r="IJ788" s="93"/>
      <c r="IK788" s="93"/>
      <c r="IL788" s="93"/>
      <c r="IM788" s="93"/>
      <c r="IN788" s="93"/>
      <c r="IO788" s="93"/>
      <c r="IP788" s="93"/>
      <c r="IQ788" s="93"/>
      <c r="IR788" s="93"/>
      <c r="IS788" s="93"/>
      <c r="IT788" s="93"/>
      <c r="IU788" s="93"/>
    </row>
    <row r="789" spans="1:255" s="95" customFormat="1" ht="12" customHeight="1">
      <c r="A789" s="99"/>
      <c r="B789" s="298">
        <f t="shared" si="85"/>
        <v>4</v>
      </c>
      <c r="C789" s="211" t="s">
        <v>433</v>
      </c>
      <c r="D789" s="112" t="s">
        <v>432</v>
      </c>
      <c r="E789" s="101"/>
      <c r="F789" s="333">
        <f t="shared" si="91"/>
        <v>31.77</v>
      </c>
      <c r="G789" s="286" t="s">
        <v>431</v>
      </c>
      <c r="H789" s="101"/>
      <c r="I789" s="93"/>
      <c r="J789" s="93"/>
      <c r="K789" s="93"/>
      <c r="L789" s="99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0"/>
      <c r="AW789" s="70"/>
      <c r="AX789" s="70"/>
      <c r="AY789" s="70"/>
      <c r="AZ789" s="70"/>
      <c r="BA789" s="70"/>
      <c r="BB789" s="70"/>
      <c r="BC789" s="101"/>
      <c r="BD789" s="93"/>
      <c r="BE789" s="93"/>
      <c r="BF789" s="93"/>
      <c r="BG789" s="93"/>
      <c r="BH789" s="93"/>
      <c r="BI789" s="93"/>
      <c r="BJ789" s="93"/>
      <c r="BK789" s="93"/>
      <c r="BL789" s="93"/>
      <c r="BM789" s="93"/>
      <c r="BN789" s="93"/>
      <c r="BO789" s="93"/>
      <c r="BP789" s="93"/>
      <c r="BQ789" s="93"/>
      <c r="BR789" s="93"/>
      <c r="BS789" s="93"/>
      <c r="BT789" s="93"/>
      <c r="BU789" s="93"/>
      <c r="BV789" s="93"/>
      <c r="BW789" s="93"/>
      <c r="BX789" s="93"/>
      <c r="BY789" s="93"/>
      <c r="BZ789" s="93"/>
      <c r="CA789" s="93"/>
      <c r="CB789" s="93"/>
      <c r="CC789" s="93"/>
      <c r="CD789" s="93"/>
      <c r="CE789" s="93"/>
      <c r="CF789" s="93"/>
      <c r="CG789" s="93"/>
      <c r="CH789" s="93"/>
      <c r="CI789" s="93"/>
      <c r="CJ789" s="93"/>
      <c r="CK789" s="93"/>
      <c r="CL789" s="93"/>
      <c r="CM789" s="93"/>
      <c r="CN789" s="93"/>
      <c r="CO789" s="93"/>
      <c r="CP789" s="93"/>
      <c r="CQ789" s="93"/>
      <c r="CR789" s="93"/>
      <c r="CS789" s="93"/>
      <c r="CT789" s="93"/>
      <c r="CU789" s="93"/>
      <c r="CV789" s="93"/>
      <c r="CW789" s="93"/>
      <c r="CX789" s="93"/>
      <c r="CY789" s="93"/>
      <c r="CZ789" s="93"/>
      <c r="DA789" s="93"/>
      <c r="DB789" s="93"/>
      <c r="DC789" s="93"/>
      <c r="DD789" s="93"/>
      <c r="DE789" s="93"/>
      <c r="DF789" s="93"/>
      <c r="DG789" s="93"/>
      <c r="DH789" s="93"/>
      <c r="DI789" s="93"/>
      <c r="DJ789" s="93"/>
      <c r="DK789" s="93"/>
      <c r="DL789" s="93"/>
      <c r="DM789" s="93"/>
      <c r="DN789" s="93"/>
      <c r="DO789" s="93"/>
      <c r="DP789" s="93"/>
      <c r="DQ789" s="93"/>
      <c r="DR789" s="93"/>
      <c r="DS789" s="93"/>
      <c r="DT789" s="93"/>
      <c r="DU789" s="93"/>
      <c r="DV789" s="93"/>
      <c r="DW789" s="93"/>
      <c r="DX789" s="93"/>
      <c r="DY789" s="93"/>
      <c r="DZ789" s="93"/>
      <c r="EA789" s="93"/>
      <c r="EB789" s="93"/>
      <c r="EC789" s="93"/>
      <c r="ED789" s="93"/>
      <c r="EE789" s="93"/>
      <c r="EF789" s="93"/>
      <c r="EG789" s="93"/>
      <c r="EH789" s="93"/>
      <c r="EI789" s="93"/>
      <c r="EJ789" s="93"/>
      <c r="EK789" s="93"/>
      <c r="EL789" s="93"/>
      <c r="EM789" s="93"/>
      <c r="EN789" s="93"/>
      <c r="EO789" s="93"/>
      <c r="EP789" s="93"/>
      <c r="EQ789" s="93"/>
      <c r="ER789" s="93"/>
      <c r="ES789" s="93"/>
      <c r="ET789" s="93"/>
      <c r="EU789" s="93"/>
      <c r="EV789" s="93"/>
      <c r="EW789" s="93"/>
      <c r="EX789" s="93"/>
      <c r="EY789" s="93"/>
      <c r="EZ789" s="93"/>
      <c r="FA789" s="93"/>
      <c r="FB789" s="93"/>
      <c r="FC789" s="93"/>
      <c r="FD789" s="93"/>
      <c r="FE789" s="93"/>
      <c r="FF789" s="93"/>
      <c r="FG789" s="93"/>
      <c r="FH789" s="93"/>
      <c r="FI789" s="93"/>
      <c r="FJ789" s="93"/>
      <c r="FK789" s="93"/>
      <c r="FL789" s="93"/>
      <c r="FM789" s="93"/>
      <c r="FN789" s="93"/>
      <c r="FO789" s="93"/>
      <c r="FP789" s="93"/>
      <c r="FQ789" s="93"/>
      <c r="FR789" s="93"/>
      <c r="FS789" s="93"/>
      <c r="FT789" s="93"/>
      <c r="FU789" s="93"/>
      <c r="FV789" s="93"/>
      <c r="FW789" s="93"/>
      <c r="FX789" s="93"/>
      <c r="FY789" s="93"/>
      <c r="FZ789" s="93"/>
      <c r="GA789" s="93"/>
      <c r="GB789" s="93"/>
      <c r="GC789" s="93"/>
      <c r="GD789" s="93"/>
      <c r="GE789" s="93"/>
      <c r="GF789" s="93"/>
      <c r="GG789" s="93"/>
      <c r="GH789" s="93"/>
      <c r="GI789" s="93"/>
      <c r="GJ789" s="93"/>
      <c r="GK789" s="93"/>
      <c r="GL789" s="93"/>
      <c r="GM789" s="93"/>
      <c r="GN789" s="93"/>
      <c r="GO789" s="93"/>
      <c r="GP789" s="93"/>
      <c r="GQ789" s="93"/>
      <c r="GR789" s="93"/>
      <c r="GS789" s="93"/>
      <c r="GT789" s="93"/>
      <c r="GU789" s="93"/>
      <c r="GV789" s="93"/>
      <c r="GW789" s="93"/>
      <c r="GX789" s="93"/>
      <c r="GY789" s="93"/>
      <c r="GZ789" s="93"/>
      <c r="HA789" s="93"/>
      <c r="HB789" s="93"/>
      <c r="HC789" s="93"/>
      <c r="HD789" s="93"/>
      <c r="HE789" s="93"/>
      <c r="HF789" s="93"/>
      <c r="HG789" s="93"/>
      <c r="HH789" s="93"/>
      <c r="HI789" s="93"/>
      <c r="HJ789" s="93"/>
      <c r="HK789" s="93"/>
      <c r="HL789" s="93"/>
      <c r="HM789" s="93"/>
      <c r="HN789" s="93"/>
      <c r="HO789" s="93"/>
      <c r="HP789" s="93"/>
      <c r="HQ789" s="93"/>
      <c r="HR789" s="93"/>
      <c r="HS789" s="93"/>
      <c r="HT789" s="93"/>
      <c r="HU789" s="93"/>
      <c r="HV789" s="93"/>
      <c r="HW789" s="93"/>
      <c r="HX789" s="93"/>
      <c r="HY789" s="93"/>
      <c r="HZ789" s="93"/>
      <c r="IA789" s="93"/>
      <c r="IB789" s="93"/>
      <c r="IC789" s="93"/>
      <c r="ID789" s="93"/>
      <c r="IE789" s="93"/>
      <c r="IF789" s="93"/>
      <c r="IG789" s="93"/>
      <c r="IH789" s="93"/>
      <c r="II789" s="93"/>
      <c r="IJ789" s="93"/>
      <c r="IK789" s="93"/>
      <c r="IL789" s="93"/>
      <c r="IM789" s="93"/>
      <c r="IN789" s="93"/>
      <c r="IO789" s="93"/>
      <c r="IP789" s="93"/>
      <c r="IQ789" s="93"/>
      <c r="IR789" s="93"/>
      <c r="IS789" s="93"/>
      <c r="IT789" s="93"/>
      <c r="IU789" s="93"/>
    </row>
    <row r="790" spans="1:255" s="95" customFormat="1" ht="12" customHeight="1">
      <c r="A790" s="99"/>
      <c r="B790" s="298">
        <f t="shared" si="85"/>
        <v>5</v>
      </c>
      <c r="C790" s="211" t="s">
        <v>434</v>
      </c>
      <c r="D790" s="112" t="s">
        <v>436</v>
      </c>
      <c r="E790" s="101"/>
      <c r="F790" s="333">
        <f t="shared" si="91"/>
        <v>47.61</v>
      </c>
      <c r="G790" s="286" t="s">
        <v>435</v>
      </c>
      <c r="H790" s="101"/>
      <c r="I790" s="93"/>
      <c r="J790" s="93"/>
      <c r="K790" s="93"/>
      <c r="L790" s="99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0"/>
      <c r="AW790" s="70"/>
      <c r="AX790" s="70"/>
      <c r="AY790" s="70"/>
      <c r="AZ790" s="70"/>
      <c r="BA790" s="70"/>
      <c r="BB790" s="70"/>
      <c r="BC790" s="101"/>
      <c r="BD790" s="93"/>
      <c r="BE790" s="93"/>
      <c r="BF790" s="93"/>
      <c r="BG790" s="93"/>
      <c r="BH790" s="93"/>
      <c r="BI790" s="93"/>
      <c r="BJ790" s="93"/>
      <c r="BK790" s="93"/>
      <c r="BL790" s="93"/>
      <c r="BM790" s="93"/>
      <c r="BN790" s="93"/>
      <c r="BO790" s="93"/>
      <c r="BP790" s="93"/>
      <c r="BQ790" s="93"/>
      <c r="BR790" s="93"/>
      <c r="BS790" s="93"/>
      <c r="BT790" s="93"/>
      <c r="BU790" s="93"/>
      <c r="BV790" s="93"/>
      <c r="BW790" s="93"/>
      <c r="BX790" s="93"/>
      <c r="BY790" s="93"/>
      <c r="BZ790" s="93"/>
      <c r="CA790" s="93"/>
      <c r="CB790" s="93"/>
      <c r="CC790" s="93"/>
      <c r="CD790" s="93"/>
      <c r="CE790" s="93"/>
      <c r="CF790" s="93"/>
      <c r="CG790" s="93"/>
      <c r="CH790" s="93"/>
      <c r="CI790" s="93"/>
      <c r="CJ790" s="93"/>
      <c r="CK790" s="93"/>
      <c r="CL790" s="93"/>
      <c r="CM790" s="93"/>
      <c r="CN790" s="93"/>
      <c r="CO790" s="93"/>
      <c r="CP790" s="93"/>
      <c r="CQ790" s="93"/>
      <c r="CR790" s="93"/>
      <c r="CS790" s="93"/>
      <c r="CT790" s="93"/>
      <c r="CU790" s="93"/>
      <c r="CV790" s="93"/>
      <c r="CW790" s="93"/>
      <c r="CX790" s="93"/>
      <c r="CY790" s="93"/>
      <c r="CZ790" s="93"/>
      <c r="DA790" s="93"/>
      <c r="DB790" s="93"/>
      <c r="DC790" s="93"/>
      <c r="DD790" s="93"/>
      <c r="DE790" s="93"/>
      <c r="DF790" s="93"/>
      <c r="DG790" s="93"/>
      <c r="DH790" s="93"/>
      <c r="DI790" s="93"/>
      <c r="DJ790" s="93"/>
      <c r="DK790" s="93"/>
      <c r="DL790" s="93"/>
      <c r="DM790" s="93"/>
      <c r="DN790" s="93"/>
      <c r="DO790" s="93"/>
      <c r="DP790" s="93"/>
      <c r="DQ790" s="93"/>
      <c r="DR790" s="93"/>
      <c r="DS790" s="93"/>
      <c r="DT790" s="93"/>
      <c r="DU790" s="93"/>
      <c r="DV790" s="93"/>
      <c r="DW790" s="93"/>
      <c r="DX790" s="93"/>
      <c r="DY790" s="93"/>
      <c r="DZ790" s="93"/>
      <c r="EA790" s="93"/>
      <c r="EB790" s="93"/>
      <c r="EC790" s="93"/>
      <c r="ED790" s="93"/>
      <c r="EE790" s="93"/>
      <c r="EF790" s="93"/>
      <c r="EG790" s="93"/>
      <c r="EH790" s="93"/>
      <c r="EI790" s="93"/>
      <c r="EJ790" s="93"/>
      <c r="EK790" s="93"/>
      <c r="EL790" s="93"/>
      <c r="EM790" s="93"/>
      <c r="EN790" s="93"/>
      <c r="EO790" s="93"/>
      <c r="EP790" s="93"/>
      <c r="EQ790" s="93"/>
      <c r="ER790" s="93"/>
      <c r="ES790" s="93"/>
      <c r="ET790" s="93"/>
      <c r="EU790" s="93"/>
      <c r="EV790" s="93"/>
      <c r="EW790" s="93"/>
      <c r="EX790" s="93"/>
      <c r="EY790" s="93"/>
      <c r="EZ790" s="93"/>
      <c r="FA790" s="93"/>
      <c r="FB790" s="93"/>
      <c r="FC790" s="93"/>
      <c r="FD790" s="93"/>
      <c r="FE790" s="93"/>
      <c r="FF790" s="93"/>
      <c r="FG790" s="93"/>
      <c r="FH790" s="93"/>
      <c r="FI790" s="93"/>
      <c r="FJ790" s="93"/>
      <c r="FK790" s="93"/>
      <c r="FL790" s="93"/>
      <c r="FM790" s="93"/>
      <c r="FN790" s="93"/>
      <c r="FO790" s="93"/>
      <c r="FP790" s="93"/>
      <c r="FQ790" s="93"/>
      <c r="FR790" s="93"/>
      <c r="FS790" s="93"/>
      <c r="FT790" s="93"/>
      <c r="FU790" s="93"/>
      <c r="FV790" s="93"/>
      <c r="FW790" s="93"/>
      <c r="FX790" s="93"/>
      <c r="FY790" s="93"/>
      <c r="FZ790" s="93"/>
      <c r="GA790" s="93"/>
      <c r="GB790" s="93"/>
      <c r="GC790" s="93"/>
      <c r="GD790" s="93"/>
      <c r="GE790" s="93"/>
      <c r="GF790" s="93"/>
      <c r="GG790" s="93"/>
      <c r="GH790" s="93"/>
      <c r="GI790" s="93"/>
      <c r="GJ790" s="93"/>
      <c r="GK790" s="93"/>
      <c r="GL790" s="93"/>
      <c r="GM790" s="93"/>
      <c r="GN790" s="93"/>
      <c r="GO790" s="93"/>
      <c r="GP790" s="93"/>
      <c r="GQ790" s="93"/>
      <c r="GR790" s="93"/>
      <c r="GS790" s="93"/>
      <c r="GT790" s="93"/>
      <c r="GU790" s="93"/>
      <c r="GV790" s="93"/>
      <c r="GW790" s="93"/>
      <c r="GX790" s="93"/>
      <c r="GY790" s="93"/>
      <c r="GZ790" s="93"/>
      <c r="HA790" s="93"/>
      <c r="HB790" s="93"/>
      <c r="HC790" s="93"/>
      <c r="HD790" s="93"/>
      <c r="HE790" s="93"/>
      <c r="HF790" s="93"/>
      <c r="HG790" s="93"/>
      <c r="HH790" s="93"/>
      <c r="HI790" s="93"/>
      <c r="HJ790" s="93"/>
      <c r="HK790" s="93"/>
      <c r="HL790" s="93"/>
      <c r="HM790" s="93"/>
      <c r="HN790" s="93"/>
      <c r="HO790" s="93"/>
      <c r="HP790" s="93"/>
      <c r="HQ790" s="93"/>
      <c r="HR790" s="93"/>
      <c r="HS790" s="93"/>
      <c r="HT790" s="93"/>
      <c r="HU790" s="93"/>
      <c r="HV790" s="93"/>
      <c r="HW790" s="93"/>
      <c r="HX790" s="93"/>
      <c r="HY790" s="93"/>
      <c r="HZ790" s="93"/>
      <c r="IA790" s="93"/>
      <c r="IB790" s="93"/>
      <c r="IC790" s="93"/>
      <c r="ID790" s="93"/>
      <c r="IE790" s="93"/>
      <c r="IF790" s="93"/>
      <c r="IG790" s="93"/>
      <c r="IH790" s="93"/>
      <c r="II790" s="93"/>
      <c r="IJ790" s="93"/>
      <c r="IK790" s="93"/>
      <c r="IL790" s="93"/>
      <c r="IM790" s="93"/>
      <c r="IN790" s="93"/>
      <c r="IO790" s="93"/>
      <c r="IP790" s="93"/>
      <c r="IQ790" s="93"/>
      <c r="IR790" s="93"/>
      <c r="IS790" s="93"/>
      <c r="IT790" s="93"/>
      <c r="IU790" s="93"/>
    </row>
    <row r="791" spans="1:255" s="95" customFormat="1" ht="12" customHeight="1">
      <c r="A791" s="99"/>
      <c r="B791" s="298">
        <f t="shared" si="85"/>
        <v>6</v>
      </c>
      <c r="C791" s="211" t="s">
        <v>438</v>
      </c>
      <c r="D791" s="112" t="s">
        <v>437</v>
      </c>
      <c r="E791" s="101"/>
      <c r="F791" s="333">
        <f t="shared" si="91"/>
        <v>47.61</v>
      </c>
      <c r="G791" s="286" t="s">
        <v>435</v>
      </c>
      <c r="H791" s="101"/>
      <c r="I791" s="93"/>
      <c r="J791" s="93"/>
      <c r="K791" s="93"/>
      <c r="L791" s="99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  <c r="AP791" s="70"/>
      <c r="AQ791" s="70"/>
      <c r="AR791" s="70"/>
      <c r="AS791" s="70"/>
      <c r="AT791" s="70"/>
      <c r="AU791" s="70"/>
      <c r="AV791" s="70"/>
      <c r="AW791" s="70"/>
      <c r="AX791" s="70"/>
      <c r="AY791" s="70"/>
      <c r="AZ791" s="70"/>
      <c r="BA791" s="70"/>
      <c r="BB791" s="70"/>
      <c r="BC791" s="101"/>
      <c r="BD791" s="93"/>
      <c r="BE791" s="93"/>
      <c r="BF791" s="93"/>
      <c r="BG791" s="93"/>
      <c r="BH791" s="93"/>
      <c r="BI791" s="93"/>
      <c r="BJ791" s="93"/>
      <c r="BK791" s="93"/>
      <c r="BL791" s="93"/>
      <c r="BM791" s="93"/>
      <c r="BN791" s="93"/>
      <c r="BO791" s="93"/>
      <c r="BP791" s="93"/>
      <c r="BQ791" s="93"/>
      <c r="BR791" s="93"/>
      <c r="BS791" s="93"/>
      <c r="BT791" s="93"/>
      <c r="BU791" s="93"/>
      <c r="BV791" s="93"/>
      <c r="BW791" s="93"/>
      <c r="BX791" s="93"/>
      <c r="BY791" s="93"/>
      <c r="BZ791" s="93"/>
      <c r="CA791" s="93"/>
      <c r="CB791" s="93"/>
      <c r="CC791" s="93"/>
      <c r="CD791" s="93"/>
      <c r="CE791" s="93"/>
      <c r="CF791" s="93"/>
      <c r="CG791" s="93"/>
      <c r="CH791" s="93"/>
      <c r="CI791" s="93"/>
      <c r="CJ791" s="93"/>
      <c r="CK791" s="93"/>
      <c r="CL791" s="93"/>
      <c r="CM791" s="93"/>
      <c r="CN791" s="93"/>
      <c r="CO791" s="93"/>
      <c r="CP791" s="93"/>
      <c r="CQ791" s="93"/>
      <c r="CR791" s="93"/>
      <c r="CS791" s="93"/>
      <c r="CT791" s="93"/>
      <c r="CU791" s="93"/>
      <c r="CV791" s="93"/>
      <c r="CW791" s="93"/>
      <c r="CX791" s="93"/>
      <c r="CY791" s="93"/>
      <c r="CZ791" s="93"/>
      <c r="DA791" s="93"/>
      <c r="DB791" s="93"/>
      <c r="DC791" s="93"/>
      <c r="DD791" s="93"/>
      <c r="DE791" s="93"/>
      <c r="DF791" s="93"/>
      <c r="DG791" s="93"/>
      <c r="DH791" s="93"/>
      <c r="DI791" s="93"/>
      <c r="DJ791" s="93"/>
      <c r="DK791" s="93"/>
      <c r="DL791" s="93"/>
      <c r="DM791" s="93"/>
      <c r="DN791" s="93"/>
      <c r="DO791" s="93"/>
      <c r="DP791" s="93"/>
      <c r="DQ791" s="93"/>
      <c r="DR791" s="93"/>
      <c r="DS791" s="93"/>
      <c r="DT791" s="93"/>
      <c r="DU791" s="93"/>
      <c r="DV791" s="93"/>
      <c r="DW791" s="93"/>
      <c r="DX791" s="93"/>
      <c r="DY791" s="93"/>
      <c r="DZ791" s="93"/>
      <c r="EA791" s="93"/>
      <c r="EB791" s="93"/>
      <c r="EC791" s="93"/>
      <c r="ED791" s="93"/>
      <c r="EE791" s="93"/>
      <c r="EF791" s="93"/>
      <c r="EG791" s="93"/>
      <c r="EH791" s="93"/>
      <c r="EI791" s="93"/>
      <c r="EJ791" s="93"/>
      <c r="EK791" s="93"/>
      <c r="EL791" s="93"/>
      <c r="EM791" s="93"/>
      <c r="EN791" s="93"/>
      <c r="EO791" s="93"/>
      <c r="EP791" s="93"/>
      <c r="EQ791" s="93"/>
      <c r="ER791" s="93"/>
      <c r="ES791" s="93"/>
      <c r="ET791" s="93"/>
      <c r="EU791" s="93"/>
      <c r="EV791" s="93"/>
      <c r="EW791" s="93"/>
      <c r="EX791" s="93"/>
      <c r="EY791" s="93"/>
      <c r="EZ791" s="93"/>
      <c r="FA791" s="93"/>
      <c r="FB791" s="93"/>
      <c r="FC791" s="93"/>
      <c r="FD791" s="93"/>
      <c r="FE791" s="93"/>
      <c r="FF791" s="93"/>
      <c r="FG791" s="93"/>
      <c r="FH791" s="93"/>
      <c r="FI791" s="93"/>
      <c r="FJ791" s="93"/>
      <c r="FK791" s="93"/>
      <c r="FL791" s="93"/>
      <c r="FM791" s="93"/>
      <c r="FN791" s="93"/>
      <c r="FO791" s="93"/>
      <c r="FP791" s="93"/>
      <c r="FQ791" s="93"/>
      <c r="FR791" s="93"/>
      <c r="FS791" s="93"/>
      <c r="FT791" s="93"/>
      <c r="FU791" s="93"/>
      <c r="FV791" s="93"/>
      <c r="FW791" s="93"/>
      <c r="FX791" s="93"/>
      <c r="FY791" s="93"/>
      <c r="FZ791" s="93"/>
      <c r="GA791" s="93"/>
      <c r="GB791" s="93"/>
      <c r="GC791" s="93"/>
      <c r="GD791" s="93"/>
      <c r="GE791" s="93"/>
      <c r="GF791" s="93"/>
      <c r="GG791" s="93"/>
      <c r="GH791" s="93"/>
      <c r="GI791" s="93"/>
      <c r="GJ791" s="93"/>
      <c r="GK791" s="93"/>
      <c r="GL791" s="93"/>
      <c r="GM791" s="93"/>
      <c r="GN791" s="93"/>
      <c r="GO791" s="93"/>
      <c r="GP791" s="93"/>
      <c r="GQ791" s="93"/>
      <c r="GR791" s="93"/>
      <c r="GS791" s="93"/>
      <c r="GT791" s="93"/>
      <c r="GU791" s="93"/>
      <c r="GV791" s="93"/>
      <c r="GW791" s="93"/>
      <c r="GX791" s="93"/>
      <c r="GY791" s="93"/>
      <c r="GZ791" s="93"/>
      <c r="HA791" s="93"/>
      <c r="HB791" s="93"/>
      <c r="HC791" s="93"/>
      <c r="HD791" s="93"/>
      <c r="HE791" s="93"/>
      <c r="HF791" s="93"/>
      <c r="HG791" s="93"/>
      <c r="HH791" s="93"/>
      <c r="HI791" s="93"/>
      <c r="HJ791" s="93"/>
      <c r="HK791" s="93"/>
      <c r="HL791" s="93"/>
      <c r="HM791" s="93"/>
      <c r="HN791" s="93"/>
      <c r="HO791" s="93"/>
      <c r="HP791" s="93"/>
      <c r="HQ791" s="93"/>
      <c r="HR791" s="93"/>
      <c r="HS791" s="93"/>
      <c r="HT791" s="93"/>
      <c r="HU791" s="93"/>
      <c r="HV791" s="93"/>
      <c r="HW791" s="93"/>
      <c r="HX791" s="93"/>
      <c r="HY791" s="93"/>
      <c r="HZ791" s="93"/>
      <c r="IA791" s="93"/>
      <c r="IB791" s="93"/>
      <c r="IC791" s="93"/>
      <c r="ID791" s="93"/>
      <c r="IE791" s="93"/>
      <c r="IF791" s="93"/>
      <c r="IG791" s="93"/>
      <c r="IH791" s="93"/>
      <c r="II791" s="93"/>
      <c r="IJ791" s="93"/>
      <c r="IK791" s="93"/>
      <c r="IL791" s="93"/>
      <c r="IM791" s="93"/>
      <c r="IN791" s="93"/>
      <c r="IO791" s="93"/>
      <c r="IP791" s="93"/>
      <c r="IQ791" s="93"/>
      <c r="IR791" s="93"/>
      <c r="IS791" s="93"/>
      <c r="IT791" s="93"/>
      <c r="IU791" s="93"/>
    </row>
    <row r="792" spans="1:255" s="95" customFormat="1" ht="12" customHeight="1">
      <c r="A792" s="99"/>
      <c r="B792" s="298">
        <f t="shared" si="85"/>
        <v>7</v>
      </c>
      <c r="C792" s="211" t="s">
        <v>439</v>
      </c>
      <c r="D792" s="112" t="s">
        <v>441</v>
      </c>
      <c r="E792" s="101"/>
      <c r="F792" s="333">
        <f t="shared" si="91"/>
        <v>82.62</v>
      </c>
      <c r="G792" s="286" t="s">
        <v>442</v>
      </c>
      <c r="H792" s="101"/>
      <c r="I792" s="93"/>
      <c r="J792" s="93"/>
      <c r="K792" s="93"/>
      <c r="L792" s="99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101"/>
      <c r="BD792" s="93"/>
      <c r="BE792" s="93"/>
      <c r="BF792" s="93"/>
      <c r="BG792" s="93"/>
      <c r="BH792" s="93"/>
      <c r="BI792" s="93"/>
      <c r="BJ792" s="93"/>
      <c r="BK792" s="93"/>
      <c r="BL792" s="93"/>
      <c r="BM792" s="93"/>
      <c r="BN792" s="93"/>
      <c r="BO792" s="93"/>
      <c r="BP792" s="93"/>
      <c r="BQ792" s="93"/>
      <c r="BR792" s="93"/>
      <c r="BS792" s="93"/>
      <c r="BT792" s="93"/>
      <c r="BU792" s="93"/>
      <c r="BV792" s="93"/>
      <c r="BW792" s="93"/>
      <c r="BX792" s="93"/>
      <c r="BY792" s="93"/>
      <c r="BZ792" s="93"/>
      <c r="CA792" s="93"/>
      <c r="CB792" s="93"/>
      <c r="CC792" s="93"/>
      <c r="CD792" s="93"/>
      <c r="CE792" s="93"/>
      <c r="CF792" s="93"/>
      <c r="CG792" s="93"/>
      <c r="CH792" s="93"/>
      <c r="CI792" s="93"/>
      <c r="CJ792" s="93"/>
      <c r="CK792" s="93"/>
      <c r="CL792" s="93"/>
      <c r="CM792" s="93"/>
      <c r="CN792" s="93"/>
      <c r="CO792" s="93"/>
      <c r="CP792" s="93"/>
      <c r="CQ792" s="93"/>
      <c r="CR792" s="93"/>
      <c r="CS792" s="93"/>
      <c r="CT792" s="93"/>
      <c r="CU792" s="93"/>
      <c r="CV792" s="93"/>
      <c r="CW792" s="93"/>
      <c r="CX792" s="93"/>
      <c r="CY792" s="93"/>
      <c r="CZ792" s="93"/>
      <c r="DA792" s="93"/>
      <c r="DB792" s="93"/>
      <c r="DC792" s="93"/>
      <c r="DD792" s="93"/>
      <c r="DE792" s="93"/>
      <c r="DF792" s="93"/>
      <c r="DG792" s="93"/>
      <c r="DH792" s="93"/>
      <c r="DI792" s="93"/>
      <c r="DJ792" s="93"/>
      <c r="DK792" s="93"/>
      <c r="DL792" s="93"/>
      <c r="DM792" s="93"/>
      <c r="DN792" s="93"/>
      <c r="DO792" s="93"/>
      <c r="DP792" s="93"/>
      <c r="DQ792" s="93"/>
      <c r="DR792" s="93"/>
      <c r="DS792" s="93"/>
      <c r="DT792" s="93"/>
      <c r="DU792" s="93"/>
      <c r="DV792" s="93"/>
      <c r="DW792" s="93"/>
      <c r="DX792" s="93"/>
      <c r="DY792" s="93"/>
      <c r="DZ792" s="93"/>
      <c r="EA792" s="93"/>
      <c r="EB792" s="93"/>
      <c r="EC792" s="93"/>
      <c r="ED792" s="93"/>
      <c r="EE792" s="93"/>
      <c r="EF792" s="93"/>
      <c r="EG792" s="93"/>
      <c r="EH792" s="93"/>
      <c r="EI792" s="93"/>
      <c r="EJ792" s="93"/>
      <c r="EK792" s="93"/>
      <c r="EL792" s="93"/>
      <c r="EM792" s="93"/>
      <c r="EN792" s="93"/>
      <c r="EO792" s="93"/>
      <c r="EP792" s="93"/>
      <c r="EQ792" s="93"/>
      <c r="ER792" s="93"/>
      <c r="ES792" s="93"/>
      <c r="ET792" s="93"/>
      <c r="EU792" s="93"/>
      <c r="EV792" s="93"/>
      <c r="EW792" s="93"/>
      <c r="EX792" s="93"/>
      <c r="EY792" s="93"/>
      <c r="EZ792" s="93"/>
      <c r="FA792" s="93"/>
      <c r="FB792" s="93"/>
      <c r="FC792" s="93"/>
      <c r="FD792" s="93"/>
      <c r="FE792" s="93"/>
      <c r="FF792" s="93"/>
      <c r="FG792" s="93"/>
      <c r="FH792" s="93"/>
      <c r="FI792" s="93"/>
      <c r="FJ792" s="93"/>
      <c r="FK792" s="93"/>
      <c r="FL792" s="93"/>
      <c r="FM792" s="93"/>
      <c r="FN792" s="93"/>
      <c r="FO792" s="93"/>
      <c r="FP792" s="93"/>
      <c r="FQ792" s="93"/>
      <c r="FR792" s="93"/>
      <c r="FS792" s="93"/>
      <c r="FT792" s="93"/>
      <c r="FU792" s="93"/>
      <c r="FV792" s="93"/>
      <c r="FW792" s="93"/>
      <c r="FX792" s="93"/>
      <c r="FY792" s="93"/>
      <c r="FZ792" s="93"/>
      <c r="GA792" s="93"/>
      <c r="GB792" s="93"/>
      <c r="GC792" s="93"/>
      <c r="GD792" s="93"/>
      <c r="GE792" s="93"/>
      <c r="GF792" s="93"/>
      <c r="GG792" s="93"/>
      <c r="GH792" s="93"/>
      <c r="GI792" s="93"/>
      <c r="GJ792" s="93"/>
      <c r="GK792" s="93"/>
      <c r="GL792" s="93"/>
      <c r="GM792" s="93"/>
      <c r="GN792" s="93"/>
      <c r="GO792" s="93"/>
      <c r="GP792" s="93"/>
      <c r="GQ792" s="93"/>
      <c r="GR792" s="93"/>
      <c r="GS792" s="93"/>
      <c r="GT792" s="93"/>
      <c r="GU792" s="93"/>
      <c r="GV792" s="93"/>
      <c r="GW792" s="93"/>
      <c r="GX792" s="93"/>
      <c r="GY792" s="93"/>
      <c r="GZ792" s="93"/>
      <c r="HA792" s="93"/>
      <c r="HB792" s="93"/>
      <c r="HC792" s="93"/>
      <c r="HD792" s="93"/>
      <c r="HE792" s="93"/>
      <c r="HF792" s="93"/>
      <c r="HG792" s="93"/>
      <c r="HH792" s="93"/>
      <c r="HI792" s="93"/>
      <c r="HJ792" s="93"/>
      <c r="HK792" s="93"/>
      <c r="HL792" s="93"/>
      <c r="HM792" s="93"/>
      <c r="HN792" s="93"/>
      <c r="HO792" s="93"/>
      <c r="HP792" s="93"/>
      <c r="HQ792" s="93"/>
      <c r="HR792" s="93"/>
      <c r="HS792" s="93"/>
      <c r="HT792" s="93"/>
      <c r="HU792" s="93"/>
      <c r="HV792" s="93"/>
      <c r="HW792" s="93"/>
      <c r="HX792" s="93"/>
      <c r="HY792" s="93"/>
      <c r="HZ792" s="93"/>
      <c r="IA792" s="93"/>
      <c r="IB792" s="93"/>
      <c r="IC792" s="93"/>
      <c r="ID792" s="93"/>
      <c r="IE792" s="93"/>
      <c r="IF792" s="93"/>
      <c r="IG792" s="93"/>
      <c r="IH792" s="93"/>
      <c r="II792" s="93"/>
      <c r="IJ792" s="93"/>
      <c r="IK792" s="93"/>
      <c r="IL792" s="93"/>
      <c r="IM792" s="93"/>
      <c r="IN792" s="93"/>
      <c r="IO792" s="93"/>
      <c r="IP792" s="93"/>
      <c r="IQ792" s="93"/>
      <c r="IR792" s="93"/>
      <c r="IS792" s="93"/>
      <c r="IT792" s="93"/>
      <c r="IU792" s="93"/>
    </row>
    <row r="793" spans="1:255" s="95" customFormat="1" ht="12" customHeight="1" thickBot="1">
      <c r="A793" s="99"/>
      <c r="B793" s="299">
        <f t="shared" si="85"/>
        <v>8</v>
      </c>
      <c r="C793" s="216" t="s">
        <v>440</v>
      </c>
      <c r="D793" s="202" t="s">
        <v>443</v>
      </c>
      <c r="E793" s="294"/>
      <c r="F793" s="333">
        <f t="shared" si="91"/>
        <v>82.62</v>
      </c>
      <c r="G793" s="300" t="s">
        <v>442</v>
      </c>
      <c r="H793" s="101"/>
      <c r="I793" s="93"/>
      <c r="J793" s="93"/>
      <c r="K793" s="93"/>
      <c r="L793" s="99"/>
      <c r="M793" s="127"/>
      <c r="N793" s="127"/>
      <c r="O793" s="127"/>
      <c r="P793" s="127"/>
      <c r="Q793" s="127"/>
      <c r="R793" s="127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101"/>
      <c r="BD793" s="93"/>
      <c r="BE793" s="93"/>
      <c r="BF793" s="93"/>
      <c r="BG793" s="93"/>
      <c r="BH793" s="93"/>
      <c r="BI793" s="93"/>
      <c r="BJ793" s="93"/>
      <c r="BK793" s="93"/>
      <c r="BL793" s="93"/>
      <c r="BM793" s="93"/>
      <c r="BN793" s="93"/>
      <c r="BO793" s="93"/>
      <c r="BP793" s="93"/>
      <c r="BQ793" s="93"/>
      <c r="BR793" s="93"/>
      <c r="BS793" s="93"/>
      <c r="BT793" s="93"/>
      <c r="BU793" s="93"/>
      <c r="BV793" s="93"/>
      <c r="BW793" s="93"/>
      <c r="BX793" s="93"/>
      <c r="BY793" s="93"/>
      <c r="BZ793" s="93"/>
      <c r="CA793" s="93"/>
      <c r="CB793" s="93"/>
      <c r="CC793" s="93"/>
      <c r="CD793" s="93"/>
      <c r="CE793" s="93"/>
      <c r="CF793" s="93"/>
      <c r="CG793" s="93"/>
      <c r="CH793" s="93"/>
      <c r="CI793" s="93"/>
      <c r="CJ793" s="93"/>
      <c r="CK793" s="93"/>
      <c r="CL793" s="93"/>
      <c r="CM793" s="93"/>
      <c r="CN793" s="93"/>
      <c r="CO793" s="93"/>
      <c r="CP793" s="93"/>
      <c r="CQ793" s="93"/>
      <c r="CR793" s="93"/>
      <c r="CS793" s="93"/>
      <c r="CT793" s="93"/>
      <c r="CU793" s="93"/>
      <c r="CV793" s="93"/>
      <c r="CW793" s="93"/>
      <c r="CX793" s="93"/>
      <c r="CY793" s="93"/>
      <c r="CZ793" s="93"/>
      <c r="DA793" s="93"/>
      <c r="DB793" s="93"/>
      <c r="DC793" s="93"/>
      <c r="DD793" s="93"/>
      <c r="DE793" s="93"/>
      <c r="DF793" s="93"/>
      <c r="DG793" s="93"/>
      <c r="DH793" s="93"/>
      <c r="DI793" s="93"/>
      <c r="DJ793" s="93"/>
      <c r="DK793" s="93"/>
      <c r="DL793" s="93"/>
      <c r="DM793" s="93"/>
      <c r="DN793" s="93"/>
      <c r="DO793" s="93"/>
      <c r="DP793" s="93"/>
      <c r="DQ793" s="93"/>
      <c r="DR793" s="93"/>
      <c r="DS793" s="93"/>
      <c r="DT793" s="93"/>
      <c r="DU793" s="93"/>
      <c r="DV793" s="93"/>
      <c r="DW793" s="93"/>
      <c r="DX793" s="93"/>
      <c r="DY793" s="93"/>
      <c r="DZ793" s="93"/>
      <c r="EA793" s="93"/>
      <c r="EB793" s="93"/>
      <c r="EC793" s="93"/>
      <c r="ED793" s="93"/>
      <c r="EE793" s="93"/>
      <c r="EF793" s="93"/>
      <c r="EG793" s="93"/>
      <c r="EH793" s="93"/>
      <c r="EI793" s="93"/>
      <c r="EJ793" s="93"/>
      <c r="EK793" s="93"/>
      <c r="EL793" s="93"/>
      <c r="EM793" s="93"/>
      <c r="EN793" s="93"/>
      <c r="EO793" s="93"/>
      <c r="EP793" s="93"/>
      <c r="EQ793" s="93"/>
      <c r="ER793" s="93"/>
      <c r="ES793" s="93"/>
      <c r="ET793" s="93"/>
      <c r="EU793" s="93"/>
      <c r="EV793" s="93"/>
      <c r="EW793" s="93"/>
      <c r="EX793" s="93"/>
      <c r="EY793" s="93"/>
      <c r="EZ793" s="93"/>
      <c r="FA793" s="93"/>
      <c r="FB793" s="93"/>
      <c r="FC793" s="93"/>
      <c r="FD793" s="93"/>
      <c r="FE793" s="93"/>
      <c r="FF793" s="93"/>
      <c r="FG793" s="93"/>
      <c r="FH793" s="93"/>
      <c r="FI793" s="93"/>
      <c r="FJ793" s="93"/>
      <c r="FK793" s="93"/>
      <c r="FL793" s="93"/>
      <c r="FM793" s="93"/>
      <c r="FN793" s="93"/>
      <c r="FO793" s="93"/>
      <c r="FP793" s="93"/>
      <c r="FQ793" s="93"/>
      <c r="FR793" s="93"/>
      <c r="FS793" s="93"/>
      <c r="FT793" s="93"/>
      <c r="FU793" s="93"/>
      <c r="FV793" s="93"/>
      <c r="FW793" s="93"/>
      <c r="FX793" s="93"/>
      <c r="FY793" s="93"/>
      <c r="FZ793" s="93"/>
      <c r="GA793" s="93"/>
      <c r="GB793" s="93"/>
      <c r="GC793" s="93"/>
      <c r="GD793" s="93"/>
      <c r="GE793" s="93"/>
      <c r="GF793" s="93"/>
      <c r="GG793" s="93"/>
      <c r="GH793" s="93"/>
      <c r="GI793" s="93"/>
      <c r="GJ793" s="93"/>
      <c r="GK793" s="93"/>
      <c r="GL793" s="93"/>
      <c r="GM793" s="93"/>
      <c r="GN793" s="93"/>
      <c r="GO793" s="93"/>
      <c r="GP793" s="93"/>
      <c r="GQ793" s="93"/>
      <c r="GR793" s="93"/>
      <c r="GS793" s="93"/>
      <c r="GT793" s="93"/>
      <c r="GU793" s="93"/>
      <c r="GV793" s="93"/>
      <c r="GW793" s="93"/>
      <c r="GX793" s="93"/>
      <c r="GY793" s="93"/>
      <c r="GZ793" s="93"/>
      <c r="HA793" s="93"/>
      <c r="HB793" s="93"/>
      <c r="HC793" s="93"/>
      <c r="HD793" s="93"/>
      <c r="HE793" s="93"/>
      <c r="HF793" s="93"/>
      <c r="HG793" s="93"/>
      <c r="HH793" s="93"/>
      <c r="HI793" s="93"/>
      <c r="HJ793" s="93"/>
      <c r="HK793" s="93"/>
      <c r="HL793" s="93"/>
      <c r="HM793" s="93"/>
      <c r="HN793" s="93"/>
      <c r="HO793" s="93"/>
      <c r="HP793" s="93"/>
      <c r="HQ793" s="93"/>
      <c r="HR793" s="93"/>
      <c r="HS793" s="93"/>
      <c r="HT793" s="93"/>
      <c r="HU793" s="93"/>
      <c r="HV793" s="93"/>
      <c r="HW793" s="93"/>
      <c r="HX793" s="93"/>
      <c r="HY793" s="93"/>
      <c r="HZ793" s="93"/>
      <c r="IA793" s="93"/>
      <c r="IB793" s="93"/>
      <c r="IC793" s="93"/>
      <c r="ID793" s="93"/>
      <c r="IE793" s="93"/>
      <c r="IF793" s="93"/>
      <c r="IG793" s="93"/>
      <c r="IH793" s="93"/>
      <c r="II793" s="93"/>
      <c r="IJ793" s="93"/>
      <c r="IK793" s="93"/>
      <c r="IL793" s="93"/>
      <c r="IM793" s="93"/>
      <c r="IN793" s="93"/>
      <c r="IO793" s="93"/>
      <c r="IP793" s="93"/>
      <c r="IQ793" s="93"/>
      <c r="IR793" s="93"/>
      <c r="IS793" s="93"/>
      <c r="IT793" s="93"/>
      <c r="IU793" s="93"/>
    </row>
    <row r="794" spans="1:255" s="95" customFormat="1" ht="33.75" customHeight="1" thickBot="1">
      <c r="A794" s="99"/>
      <c r="B794" s="625"/>
      <c r="C794" s="626"/>
      <c r="D794" s="626"/>
      <c r="E794" s="626"/>
      <c r="F794" s="626"/>
      <c r="G794" s="627"/>
      <c r="H794" s="101"/>
      <c r="I794" s="93"/>
      <c r="J794" s="93"/>
      <c r="K794" s="93"/>
      <c r="L794" s="99"/>
      <c r="M794" s="116"/>
      <c r="N794" s="116"/>
      <c r="O794" s="116"/>
      <c r="P794" s="116"/>
      <c r="Q794" s="116"/>
      <c r="R794" s="116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101"/>
      <c r="BD794" s="93"/>
      <c r="BE794" s="93"/>
      <c r="BF794" s="93"/>
      <c r="BG794" s="93"/>
      <c r="BH794" s="93"/>
      <c r="BI794" s="93"/>
      <c r="BJ794" s="93"/>
      <c r="BK794" s="93"/>
      <c r="BL794" s="93"/>
      <c r="BM794" s="93"/>
      <c r="BN794" s="93"/>
      <c r="BO794" s="93"/>
      <c r="BP794" s="93"/>
      <c r="BQ794" s="93"/>
      <c r="BR794" s="93"/>
      <c r="BS794" s="93"/>
      <c r="BT794" s="93"/>
      <c r="BU794" s="93"/>
      <c r="BV794" s="93"/>
      <c r="BW794" s="93"/>
      <c r="BX794" s="93"/>
      <c r="BY794" s="93"/>
      <c r="BZ794" s="93"/>
      <c r="CA794" s="93"/>
      <c r="CB794" s="93"/>
      <c r="CC794" s="93"/>
      <c r="CD794" s="93"/>
      <c r="CE794" s="93"/>
      <c r="CF794" s="93"/>
      <c r="CG794" s="93"/>
      <c r="CH794" s="93"/>
      <c r="CI794" s="93"/>
      <c r="CJ794" s="93"/>
      <c r="CK794" s="93"/>
      <c r="CL794" s="93"/>
      <c r="CM794" s="93"/>
      <c r="CN794" s="93"/>
      <c r="CO794" s="93"/>
      <c r="CP794" s="93"/>
      <c r="CQ794" s="93"/>
      <c r="CR794" s="93"/>
      <c r="CS794" s="93"/>
      <c r="CT794" s="93"/>
      <c r="CU794" s="93"/>
      <c r="CV794" s="93"/>
      <c r="CW794" s="93"/>
      <c r="CX794" s="93"/>
      <c r="CY794" s="93"/>
      <c r="CZ794" s="93"/>
      <c r="DA794" s="93"/>
      <c r="DB794" s="93"/>
      <c r="DC794" s="93"/>
      <c r="DD794" s="93"/>
      <c r="DE794" s="93"/>
      <c r="DF794" s="93"/>
      <c r="DG794" s="93"/>
      <c r="DH794" s="93"/>
      <c r="DI794" s="93"/>
      <c r="DJ794" s="93"/>
      <c r="DK794" s="93"/>
      <c r="DL794" s="93"/>
      <c r="DM794" s="93"/>
      <c r="DN794" s="93"/>
      <c r="DO794" s="93"/>
      <c r="DP794" s="93"/>
      <c r="DQ794" s="93"/>
      <c r="DR794" s="93"/>
      <c r="DS794" s="93"/>
      <c r="DT794" s="93"/>
      <c r="DU794" s="93"/>
      <c r="DV794" s="93"/>
      <c r="DW794" s="93"/>
      <c r="DX794" s="93"/>
      <c r="DY794" s="93"/>
      <c r="DZ794" s="93"/>
      <c r="EA794" s="93"/>
      <c r="EB794" s="93"/>
      <c r="EC794" s="93"/>
      <c r="ED794" s="93"/>
      <c r="EE794" s="93"/>
      <c r="EF794" s="93"/>
      <c r="EG794" s="93"/>
      <c r="EH794" s="93"/>
      <c r="EI794" s="93"/>
      <c r="EJ794" s="93"/>
      <c r="EK794" s="93"/>
      <c r="EL794" s="93"/>
      <c r="EM794" s="93"/>
      <c r="EN794" s="93"/>
      <c r="EO794" s="93"/>
      <c r="EP794" s="93"/>
      <c r="EQ794" s="93"/>
      <c r="ER794" s="93"/>
      <c r="ES794" s="93"/>
      <c r="ET794" s="93"/>
      <c r="EU794" s="93"/>
      <c r="EV794" s="93"/>
      <c r="EW794" s="93"/>
      <c r="EX794" s="93"/>
      <c r="EY794" s="93"/>
      <c r="EZ794" s="93"/>
      <c r="FA794" s="93"/>
      <c r="FB794" s="93"/>
      <c r="FC794" s="93"/>
      <c r="FD794" s="93"/>
      <c r="FE794" s="93"/>
      <c r="FF794" s="93"/>
      <c r="FG794" s="93"/>
      <c r="FH794" s="93"/>
      <c r="FI794" s="93"/>
      <c r="FJ794" s="93"/>
      <c r="FK794" s="93"/>
      <c r="FL794" s="93"/>
      <c r="FM794" s="93"/>
      <c r="FN794" s="93"/>
      <c r="FO794" s="93"/>
      <c r="FP794" s="93"/>
      <c r="FQ794" s="93"/>
      <c r="FR794" s="93"/>
      <c r="FS794" s="93"/>
      <c r="FT794" s="93"/>
      <c r="FU794" s="93"/>
      <c r="FV794" s="93"/>
      <c r="FW794" s="93"/>
      <c r="FX794" s="93"/>
      <c r="FY794" s="93"/>
      <c r="FZ794" s="93"/>
      <c r="GA794" s="93"/>
      <c r="GB794" s="93"/>
      <c r="GC794" s="93"/>
      <c r="GD794" s="93"/>
      <c r="GE794" s="93"/>
      <c r="GF794" s="93"/>
      <c r="GG794" s="93"/>
      <c r="GH794" s="93"/>
      <c r="GI794" s="93"/>
      <c r="GJ794" s="93"/>
      <c r="GK794" s="93"/>
      <c r="GL794" s="93"/>
      <c r="GM794" s="93"/>
      <c r="GN794" s="93"/>
      <c r="GO794" s="93"/>
      <c r="GP794" s="93"/>
      <c r="GQ794" s="93"/>
      <c r="GR794" s="93"/>
      <c r="GS794" s="93"/>
      <c r="GT794" s="93"/>
      <c r="GU794" s="93"/>
      <c r="GV794" s="93"/>
      <c r="GW794" s="93"/>
      <c r="GX794" s="93"/>
      <c r="GY794" s="93"/>
      <c r="GZ794" s="93"/>
      <c r="HA794" s="93"/>
      <c r="HB794" s="93"/>
      <c r="HC794" s="93"/>
      <c r="HD794" s="93"/>
      <c r="HE794" s="93"/>
      <c r="HF794" s="93"/>
      <c r="HG794" s="93"/>
      <c r="HH794" s="93"/>
      <c r="HI794" s="93"/>
      <c r="HJ794" s="93"/>
      <c r="HK794" s="93"/>
      <c r="HL794" s="93"/>
      <c r="HM794" s="93"/>
      <c r="HN794" s="93"/>
      <c r="HO794" s="93"/>
      <c r="HP794" s="93"/>
      <c r="HQ794" s="93"/>
      <c r="HR794" s="93"/>
      <c r="HS794" s="93"/>
      <c r="HT794" s="93"/>
      <c r="HU794" s="93"/>
      <c r="HV794" s="93"/>
      <c r="HW794" s="93"/>
      <c r="HX794" s="93"/>
      <c r="HY794" s="93"/>
      <c r="HZ794" s="93"/>
      <c r="IA794" s="93"/>
      <c r="IB794" s="93"/>
      <c r="IC794" s="93"/>
      <c r="ID794" s="93"/>
      <c r="IE794" s="93"/>
      <c r="IF794" s="93"/>
      <c r="IG794" s="93"/>
      <c r="IH794" s="93"/>
      <c r="II794" s="93"/>
      <c r="IJ794" s="93"/>
      <c r="IK794" s="93"/>
      <c r="IL794" s="93"/>
      <c r="IM794" s="93"/>
      <c r="IN794" s="93"/>
      <c r="IO794" s="93"/>
      <c r="IP794" s="93"/>
      <c r="IQ794" s="93"/>
      <c r="IR794" s="93"/>
      <c r="IS794" s="93"/>
      <c r="IT794" s="93"/>
      <c r="IU794" s="93"/>
    </row>
    <row r="795" spans="1:255" s="123" customFormat="1" ht="17.25" customHeight="1" thickBot="1">
      <c r="A795" s="126"/>
      <c r="B795" s="567" t="s">
        <v>1560</v>
      </c>
      <c r="C795" s="568"/>
      <c r="D795" s="568"/>
      <c r="E795" s="568"/>
      <c r="F795" s="568"/>
      <c r="G795" s="569"/>
      <c r="H795" s="295"/>
      <c r="I795" s="124"/>
      <c r="J795" s="125"/>
      <c r="L795" s="126"/>
      <c r="M795" s="116"/>
      <c r="N795" s="116"/>
      <c r="O795" s="116"/>
      <c r="P795" s="116"/>
      <c r="Q795" s="116"/>
      <c r="R795" s="116"/>
      <c r="S795" s="127"/>
      <c r="T795" s="127"/>
      <c r="U795" s="127"/>
      <c r="V795" s="127"/>
      <c r="W795" s="127"/>
      <c r="X795" s="127"/>
      <c r="Y795" s="127"/>
      <c r="Z795" s="127"/>
      <c r="AA795" s="127"/>
      <c r="AB795" s="127"/>
      <c r="AC795" s="127"/>
      <c r="AD795" s="127"/>
      <c r="AE795" s="127"/>
      <c r="AF795" s="127"/>
      <c r="AG795" s="127"/>
      <c r="AH795" s="127"/>
      <c r="AI795" s="127"/>
      <c r="AJ795" s="127"/>
      <c r="AK795" s="127"/>
      <c r="AL795" s="127"/>
      <c r="AM795" s="127"/>
      <c r="AN795" s="127"/>
      <c r="AO795" s="127"/>
      <c r="AP795" s="127"/>
      <c r="AQ795" s="127"/>
      <c r="AR795" s="127"/>
      <c r="AS795" s="127"/>
      <c r="AT795" s="127"/>
      <c r="AU795" s="127"/>
      <c r="AV795" s="127"/>
      <c r="AW795" s="127"/>
      <c r="AX795" s="127"/>
      <c r="AY795" s="127"/>
      <c r="AZ795" s="127"/>
      <c r="BA795" s="127"/>
      <c r="BB795" s="127"/>
      <c r="BC795" s="128"/>
    </row>
    <row r="796" spans="1:255" s="96" customFormat="1" ht="15" customHeight="1">
      <c r="A796" s="100"/>
      <c r="B796" s="185">
        <v>1</v>
      </c>
      <c r="C796" s="218" t="s">
        <v>1145</v>
      </c>
      <c r="D796" s="147" t="s">
        <v>1146</v>
      </c>
      <c r="E796" s="109"/>
      <c r="F796" s="333">
        <f>G796*(1-$F$6/100)</f>
        <v>194.22000000000003</v>
      </c>
      <c r="G796" s="236">
        <v>215.8</v>
      </c>
      <c r="H796" s="110"/>
      <c r="I796" s="97"/>
      <c r="J796" s="98"/>
      <c r="L796" s="100"/>
      <c r="M796" s="546"/>
      <c r="N796" s="546"/>
      <c r="O796" s="546"/>
      <c r="P796" s="546"/>
      <c r="Q796" s="546"/>
      <c r="R796" s="546"/>
      <c r="S796" s="116"/>
      <c r="T796" s="116"/>
      <c r="U796" s="116"/>
      <c r="V796" s="116"/>
      <c r="W796" s="116"/>
      <c r="X796" s="116"/>
      <c r="Y796" s="116"/>
      <c r="Z796" s="116"/>
      <c r="AA796" s="116"/>
      <c r="AB796" s="116"/>
      <c r="AC796" s="116"/>
      <c r="AD796" s="116"/>
      <c r="AE796" s="116"/>
      <c r="AF796" s="116"/>
      <c r="AG796" s="116"/>
      <c r="AH796" s="116"/>
      <c r="AI796" s="116"/>
      <c r="AJ796" s="116"/>
      <c r="AK796" s="116"/>
      <c r="AL796" s="116"/>
      <c r="AM796" s="116"/>
      <c r="AN796" s="116"/>
      <c r="AO796" s="116"/>
      <c r="AP796" s="116"/>
      <c r="AQ796" s="116"/>
      <c r="AR796" s="116"/>
      <c r="AS796" s="116"/>
      <c r="AT796" s="116"/>
      <c r="AU796" s="116"/>
      <c r="AV796" s="116"/>
      <c r="AW796" s="116"/>
      <c r="AX796" s="116"/>
      <c r="AY796" s="116"/>
      <c r="AZ796" s="116"/>
      <c r="BA796" s="116"/>
      <c r="BB796" s="116"/>
      <c r="BC796" s="102"/>
    </row>
    <row r="797" spans="1:255" s="54" customFormat="1" ht="12" customHeight="1">
      <c r="B797" s="171">
        <f t="shared" si="85"/>
        <v>2</v>
      </c>
      <c r="C797" s="210" t="s">
        <v>1147</v>
      </c>
      <c r="D797" s="148" t="s">
        <v>1148</v>
      </c>
      <c r="E797" s="103"/>
      <c r="F797" s="333">
        <f>G797*(1-$F$6/100)</f>
        <v>349.47</v>
      </c>
      <c r="G797" s="230">
        <v>388.3</v>
      </c>
      <c r="H797" s="92"/>
      <c r="I797" s="12"/>
      <c r="J797" s="10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  <c r="AA797" s="116"/>
      <c r="AB797" s="116"/>
      <c r="AC797" s="116"/>
      <c r="AD797" s="116"/>
      <c r="AE797" s="116"/>
      <c r="AF797" s="116"/>
      <c r="AG797" s="116"/>
      <c r="AH797" s="116"/>
      <c r="AI797" s="116"/>
      <c r="AJ797" s="116"/>
      <c r="AK797" s="116"/>
      <c r="AL797" s="116"/>
      <c r="AM797" s="116"/>
      <c r="AN797" s="116"/>
      <c r="AO797" s="116"/>
      <c r="AP797" s="116"/>
      <c r="AQ797" s="116"/>
      <c r="AR797" s="116"/>
      <c r="AS797" s="116"/>
      <c r="AT797" s="116"/>
      <c r="AU797" s="116"/>
      <c r="AV797" s="116"/>
      <c r="AW797" s="116"/>
      <c r="AX797" s="116"/>
      <c r="AY797" s="116"/>
      <c r="AZ797" s="116"/>
      <c r="BA797" s="116"/>
      <c r="BB797" s="116"/>
    </row>
    <row r="798" spans="1:255" s="54" customFormat="1" ht="12" customHeight="1">
      <c r="B798" s="456">
        <f>B797+1</f>
        <v>3</v>
      </c>
      <c r="C798" s="475" t="s">
        <v>1149</v>
      </c>
      <c r="D798" s="476" t="s">
        <v>1150</v>
      </c>
      <c r="E798" s="477"/>
      <c r="F798" s="370">
        <f>G798*(1-$F$6/100)</f>
        <v>582.48</v>
      </c>
      <c r="G798" s="478">
        <v>647.20000000000005</v>
      </c>
      <c r="H798" s="92"/>
      <c r="I798" s="12"/>
      <c r="J798" s="10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  <c r="AA798" s="116"/>
      <c r="AB798" s="116"/>
      <c r="AC798" s="116"/>
      <c r="AD798" s="116"/>
      <c r="AE798" s="116"/>
      <c r="AF798" s="116"/>
      <c r="AG798" s="116"/>
      <c r="AH798" s="116"/>
      <c r="AI798" s="116"/>
      <c r="AJ798" s="116"/>
      <c r="AK798" s="116"/>
      <c r="AL798" s="116"/>
      <c r="AM798" s="116"/>
      <c r="AN798" s="116"/>
      <c r="AO798" s="116"/>
      <c r="AP798" s="116"/>
      <c r="AQ798" s="116"/>
      <c r="AR798" s="116"/>
      <c r="AS798" s="116"/>
      <c r="AT798" s="116"/>
      <c r="AU798" s="116"/>
      <c r="AV798" s="116"/>
      <c r="AW798" s="116"/>
      <c r="AX798" s="116"/>
      <c r="AY798" s="116"/>
      <c r="AZ798" s="116"/>
      <c r="BA798" s="116"/>
      <c r="BB798" s="116"/>
    </row>
    <row r="799" spans="1:255" s="54" customFormat="1" ht="12" customHeight="1">
      <c r="B799" s="456">
        <f t="shared" ref="B799:B800" si="92">B798+1</f>
        <v>4</v>
      </c>
      <c r="C799" s="480" t="s">
        <v>1479</v>
      </c>
      <c r="D799" s="481" t="s">
        <v>1157</v>
      </c>
      <c r="E799" s="506"/>
      <c r="F799" s="370">
        <f>G799*(1-$F$6/100)</f>
        <v>1084.68</v>
      </c>
      <c r="G799" s="483">
        <v>1205.2</v>
      </c>
      <c r="H799" s="92"/>
      <c r="I799" s="12"/>
      <c r="J799" s="10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  <c r="AA799" s="116"/>
      <c r="AB799" s="116"/>
      <c r="AC799" s="116"/>
      <c r="AD799" s="116"/>
      <c r="AE799" s="116"/>
      <c r="AF799" s="116"/>
      <c r="AG799" s="116"/>
      <c r="AH799" s="116"/>
      <c r="AI799" s="116"/>
      <c r="AJ799" s="116"/>
      <c r="AK799" s="116"/>
      <c r="AL799" s="116"/>
      <c r="AM799" s="116"/>
      <c r="AN799" s="116"/>
      <c r="AO799" s="116"/>
      <c r="AP799" s="116"/>
      <c r="AQ799" s="116"/>
      <c r="AR799" s="116"/>
      <c r="AS799" s="116"/>
      <c r="AT799" s="116"/>
      <c r="AU799" s="116"/>
      <c r="AV799" s="116"/>
      <c r="AW799" s="116"/>
      <c r="AX799" s="116"/>
      <c r="AY799" s="116"/>
      <c r="AZ799" s="116"/>
      <c r="BA799" s="116"/>
      <c r="BB799" s="116"/>
    </row>
    <row r="800" spans="1:255" s="378" customFormat="1" ht="12" customHeight="1" thickBot="1">
      <c r="B800" s="456">
        <f t="shared" si="92"/>
        <v>5</v>
      </c>
      <c r="C800" s="213" t="s">
        <v>1158</v>
      </c>
      <c r="D800" s="182" t="s">
        <v>1159</v>
      </c>
      <c r="E800" s="77"/>
      <c r="F800" s="333">
        <f>G800*(1-$F$6/100)</f>
        <v>9</v>
      </c>
      <c r="G800" s="233">
        <v>10</v>
      </c>
      <c r="H800" s="91"/>
      <c r="I800" s="373"/>
      <c r="J800" s="361"/>
      <c r="M800" s="54"/>
      <c r="N800" s="54"/>
      <c r="O800" s="54"/>
      <c r="P800" s="54"/>
      <c r="Q800" s="54"/>
      <c r="R800" s="54"/>
      <c r="S800" s="546"/>
      <c r="T800" s="546"/>
      <c r="U800" s="546"/>
      <c r="V800" s="546"/>
      <c r="W800" s="546"/>
      <c r="X800" s="546"/>
      <c r="Y800" s="546"/>
      <c r="Z800" s="546"/>
      <c r="AA800" s="546"/>
      <c r="AB800" s="546"/>
      <c r="AC800" s="546"/>
      <c r="AD800" s="546"/>
      <c r="AE800" s="546"/>
      <c r="AF800" s="546"/>
      <c r="AG800" s="546"/>
      <c r="AH800" s="546"/>
      <c r="AI800" s="546"/>
      <c r="AJ800" s="546"/>
      <c r="AK800" s="546"/>
      <c r="AL800" s="546"/>
      <c r="AM800" s="546"/>
      <c r="AN800" s="546"/>
      <c r="AO800" s="546"/>
      <c r="AP800" s="546"/>
      <c r="AQ800" s="546"/>
      <c r="AR800" s="546"/>
      <c r="AS800" s="546"/>
      <c r="AT800" s="546"/>
      <c r="AU800" s="546"/>
      <c r="AV800" s="546"/>
      <c r="AW800" s="546"/>
      <c r="AX800" s="546"/>
      <c r="AY800" s="546"/>
      <c r="AZ800" s="546"/>
      <c r="BA800" s="546"/>
      <c r="BB800" s="546"/>
    </row>
    <row r="801" spans="2:54" s="54" customFormat="1" ht="17.25" customHeight="1" thickBot="1">
      <c r="B801" s="567" t="s">
        <v>1561</v>
      </c>
      <c r="C801" s="568"/>
      <c r="D801" s="568"/>
      <c r="E801" s="568"/>
      <c r="F801" s="568"/>
      <c r="G801" s="569"/>
      <c r="H801" s="71"/>
      <c r="I801" s="12"/>
      <c r="J801" s="10"/>
      <c r="S801" s="116"/>
      <c r="T801" s="116"/>
      <c r="U801" s="116"/>
      <c r="V801" s="116"/>
      <c r="W801" s="116"/>
      <c r="X801" s="116"/>
      <c r="Y801" s="116"/>
      <c r="Z801" s="116"/>
      <c r="AA801" s="116"/>
      <c r="AB801" s="116"/>
      <c r="AC801" s="116"/>
      <c r="AD801" s="116"/>
      <c r="AE801" s="116"/>
      <c r="AF801" s="116"/>
      <c r="AG801" s="116"/>
      <c r="AH801" s="116"/>
      <c r="AI801" s="116"/>
      <c r="AJ801" s="116"/>
      <c r="AK801" s="116"/>
      <c r="AL801" s="116"/>
      <c r="AM801" s="116"/>
      <c r="AN801" s="116"/>
      <c r="AO801" s="116"/>
      <c r="AP801" s="116"/>
      <c r="AQ801" s="116"/>
      <c r="AR801" s="116"/>
      <c r="AS801" s="116"/>
      <c r="AT801" s="116"/>
      <c r="AU801" s="116"/>
      <c r="AV801" s="116"/>
      <c r="AW801" s="116"/>
      <c r="AX801" s="116"/>
      <c r="AY801" s="116"/>
      <c r="AZ801" s="116"/>
      <c r="BA801" s="116"/>
      <c r="BB801" s="116"/>
    </row>
    <row r="802" spans="2:54" s="54" customFormat="1" ht="15" customHeight="1">
      <c r="B802" s="185">
        <v>1</v>
      </c>
      <c r="C802" s="218" t="s">
        <v>1151</v>
      </c>
      <c r="D802" s="147" t="s">
        <v>1152</v>
      </c>
      <c r="E802" s="109"/>
      <c r="F802" s="333">
        <f>G802*(1-$F$6/100)</f>
        <v>120.69</v>
      </c>
      <c r="G802" s="236">
        <v>134.1</v>
      </c>
      <c r="H802" s="71"/>
      <c r="I802" s="12"/>
      <c r="J802" s="10"/>
    </row>
    <row r="803" spans="2:54" s="54" customFormat="1" ht="12" customHeight="1">
      <c r="B803" s="171">
        <f t="shared" si="85"/>
        <v>2</v>
      </c>
      <c r="C803" s="210" t="s">
        <v>1153</v>
      </c>
      <c r="D803" s="148" t="s">
        <v>1155</v>
      </c>
      <c r="E803" s="103"/>
      <c r="F803" s="333">
        <f>G803*(1-$F$6/100)</f>
        <v>170.1</v>
      </c>
      <c r="G803" s="230">
        <v>189</v>
      </c>
      <c r="H803" s="71"/>
      <c r="I803" s="12"/>
      <c r="J803" s="10"/>
    </row>
    <row r="804" spans="2:54" s="54" customFormat="1" ht="12" customHeight="1" thickBot="1">
      <c r="B804" s="205">
        <f t="shared" si="85"/>
        <v>3</v>
      </c>
      <c r="C804" s="217" t="s">
        <v>1154</v>
      </c>
      <c r="D804" s="180" t="s">
        <v>1156</v>
      </c>
      <c r="E804" s="105"/>
      <c r="F804" s="333">
        <f>G804*(1-$F$6/100)</f>
        <v>291.42</v>
      </c>
      <c r="G804" s="235">
        <v>323.8</v>
      </c>
      <c r="H804" s="71"/>
      <c r="I804" s="12"/>
      <c r="J804" s="10"/>
      <c r="M804" s="378"/>
      <c r="N804" s="378"/>
      <c r="O804" s="378"/>
      <c r="P804" s="378"/>
      <c r="Q804" s="378"/>
      <c r="R804" s="378"/>
    </row>
    <row r="805" spans="2:54" s="54" customFormat="1" ht="17.25" customHeight="1" thickBot="1">
      <c r="B805" s="567" t="s">
        <v>1562</v>
      </c>
      <c r="C805" s="568"/>
      <c r="D805" s="568"/>
      <c r="E805" s="568"/>
      <c r="F805" s="568"/>
      <c r="G805" s="569"/>
      <c r="H805" s="71"/>
      <c r="I805" s="12"/>
      <c r="J805" s="10"/>
    </row>
    <row r="806" spans="2:54" ht="33.75" customHeight="1" thickBot="1">
      <c r="B806" s="625"/>
      <c r="C806" s="626"/>
      <c r="D806" s="626"/>
      <c r="E806" s="626"/>
      <c r="F806" s="626"/>
      <c r="G806" s="627"/>
      <c r="H806" s="71">
        <f>E808*1.3</f>
        <v>6.5</v>
      </c>
      <c r="I806" s="13">
        <v>0.36820000000000003</v>
      </c>
      <c r="J806" s="10"/>
    </row>
    <row r="807" spans="2:54" s="118" customFormat="1" ht="15" customHeight="1">
      <c r="B807" s="184">
        <v>1</v>
      </c>
      <c r="C807" s="213" t="s">
        <v>914</v>
      </c>
      <c r="D807" s="270"/>
      <c r="E807" s="77">
        <v>2.8</v>
      </c>
      <c r="F807" s="333">
        <f>G807*(1-$F$6/100)</f>
        <v>3.6</v>
      </c>
      <c r="G807" s="233">
        <v>4</v>
      </c>
      <c r="H807" s="119"/>
      <c r="I807" s="122"/>
      <c r="J807" s="121"/>
    </row>
    <row r="808" spans="2:54" s="118" customFormat="1" ht="15" customHeight="1">
      <c r="B808" s="184">
        <f>B807+1</f>
        <v>2</v>
      </c>
      <c r="C808" s="213" t="s">
        <v>1271</v>
      </c>
      <c r="D808" s="270" t="s">
        <v>795</v>
      </c>
      <c r="E808" s="77">
        <v>5</v>
      </c>
      <c r="F808" s="333">
        <f>G808*(1-$F$6/100)</f>
        <v>7.2</v>
      </c>
      <c r="G808" s="233">
        <v>8</v>
      </c>
      <c r="H808" s="119"/>
      <c r="I808" s="122"/>
      <c r="J808" s="121"/>
    </row>
    <row r="809" spans="2:54" s="118" customFormat="1" ht="15" customHeight="1">
      <c r="B809" s="184">
        <f t="shared" ref="B809:B810" si="93">B808+1</f>
        <v>3</v>
      </c>
      <c r="C809" s="213" t="s">
        <v>867</v>
      </c>
      <c r="D809" s="270"/>
      <c r="E809" s="77">
        <v>20</v>
      </c>
      <c r="F809" s="333">
        <f>G809*(1-$F$6/100)</f>
        <v>20.7</v>
      </c>
      <c r="G809" s="233">
        <f>E809*1.15</f>
        <v>23</v>
      </c>
      <c r="H809" s="119"/>
      <c r="I809" s="122"/>
      <c r="J809" s="121"/>
    </row>
    <row r="810" spans="2:54" s="118" customFormat="1" ht="15" customHeight="1" thickBot="1">
      <c r="B810" s="184">
        <f t="shared" si="93"/>
        <v>4</v>
      </c>
      <c r="C810" s="213" t="s">
        <v>866</v>
      </c>
      <c r="D810" s="270"/>
      <c r="E810" s="77">
        <v>40</v>
      </c>
      <c r="F810" s="333">
        <f>G810*(1-$F$6/100)</f>
        <v>81</v>
      </c>
      <c r="G810" s="233">
        <v>90</v>
      </c>
      <c r="H810" s="119"/>
      <c r="I810" s="122"/>
      <c r="J810" s="121"/>
    </row>
    <row r="811" spans="2:54" ht="33.75" customHeight="1" thickBot="1">
      <c r="B811" s="625"/>
      <c r="C811" s="626"/>
      <c r="D811" s="626"/>
      <c r="E811" s="626"/>
      <c r="F811" s="626"/>
      <c r="G811" s="627"/>
      <c r="H811" s="71">
        <f>E807*1.3</f>
        <v>3.6399999999999997</v>
      </c>
      <c r="I811" s="13">
        <v>0.36386000000000002</v>
      </c>
      <c r="J811" s="10"/>
    </row>
    <row r="812" spans="2:54" s="118" customFormat="1" ht="15" customHeight="1">
      <c r="B812" s="185">
        <v>1</v>
      </c>
      <c r="C812" s="218" t="s">
        <v>970</v>
      </c>
      <c r="D812" s="197"/>
      <c r="E812" s="109">
        <v>0.2</v>
      </c>
      <c r="F812" s="333">
        <f t="shared" ref="F812:F819" si="94">G812*(1-$F$6/100)</f>
        <v>0.20699999999999999</v>
      </c>
      <c r="G812" s="236">
        <f t="shared" ref="G812:G817" si="95">E812*1.15</f>
        <v>0.22999999999999998</v>
      </c>
      <c r="H812" s="119"/>
      <c r="I812" s="122"/>
      <c r="J812" s="121"/>
      <c r="M812"/>
      <c r="N812"/>
      <c r="O812"/>
      <c r="P812"/>
      <c r="Q812"/>
      <c r="R812"/>
    </row>
    <row r="813" spans="2:54" ht="12" customHeight="1">
      <c r="B813" s="171">
        <f t="shared" ref="B813:B861" si="96">B812+1</f>
        <v>2</v>
      </c>
      <c r="C813" s="210" t="s">
        <v>971</v>
      </c>
      <c r="D813" s="149"/>
      <c r="E813" s="103">
        <v>0.4</v>
      </c>
      <c r="F813" s="333">
        <f t="shared" si="94"/>
        <v>0.41399999999999998</v>
      </c>
      <c r="G813" s="230">
        <f t="shared" si="95"/>
        <v>0.45999999999999996</v>
      </c>
      <c r="H813" s="71">
        <f t="shared" ref="H813:H820" si="97">E812*1.3</f>
        <v>0.26</v>
      </c>
      <c r="I813" s="13">
        <v>1.37E-2</v>
      </c>
      <c r="J813" s="10"/>
      <c r="M813" s="4"/>
      <c r="N813" s="4"/>
      <c r="O813" s="4"/>
      <c r="P813" s="4"/>
      <c r="Q813" s="4"/>
      <c r="R813" s="4"/>
    </row>
    <row r="814" spans="2:54" ht="12" customHeight="1">
      <c r="B814" s="171">
        <f t="shared" si="96"/>
        <v>3</v>
      </c>
      <c r="C814" s="210" t="s">
        <v>972</v>
      </c>
      <c r="D814" s="149"/>
      <c r="E814" s="103">
        <v>0.8</v>
      </c>
      <c r="F814" s="333">
        <f t="shared" si="94"/>
        <v>0.82799999999999996</v>
      </c>
      <c r="G814" s="230">
        <f t="shared" si="95"/>
        <v>0.91999999999999993</v>
      </c>
      <c r="H814" s="71">
        <f t="shared" si="97"/>
        <v>0.52</v>
      </c>
      <c r="I814" s="13">
        <v>3.3000000000000002E-2</v>
      </c>
      <c r="J814" s="10"/>
      <c r="M814" s="4"/>
      <c r="N814" s="4"/>
      <c r="O814" s="4"/>
      <c r="P814" s="4"/>
      <c r="Q814" s="4"/>
      <c r="R814" s="4"/>
    </row>
    <row r="815" spans="2:54" s="4" customFormat="1" ht="12" customHeight="1">
      <c r="B815" s="387">
        <f t="shared" si="96"/>
        <v>4</v>
      </c>
      <c r="C815" s="368" t="s">
        <v>973</v>
      </c>
      <c r="D815" s="419"/>
      <c r="E815" s="389">
        <v>0.25</v>
      </c>
      <c r="F815" s="370">
        <f t="shared" si="94"/>
        <v>0.25874999999999998</v>
      </c>
      <c r="G815" s="371">
        <f t="shared" si="95"/>
        <v>0.28749999999999998</v>
      </c>
      <c r="H815" s="91">
        <f t="shared" si="97"/>
        <v>1.04</v>
      </c>
      <c r="I815" s="360">
        <v>0.06</v>
      </c>
      <c r="J815" s="361"/>
    </row>
    <row r="816" spans="2:54" s="4" customFormat="1" ht="12" customHeight="1">
      <c r="B816" s="387">
        <f t="shared" si="96"/>
        <v>5</v>
      </c>
      <c r="C816" s="368" t="s">
        <v>974</v>
      </c>
      <c r="D816" s="419"/>
      <c r="E816" s="389">
        <v>0.45</v>
      </c>
      <c r="F816" s="370">
        <f t="shared" si="94"/>
        <v>0.46575</v>
      </c>
      <c r="G816" s="371">
        <f t="shared" si="95"/>
        <v>0.51749999999999996</v>
      </c>
      <c r="H816" s="91">
        <f t="shared" si="97"/>
        <v>0.32500000000000001</v>
      </c>
      <c r="I816" s="360">
        <v>1.55E-2</v>
      </c>
      <c r="J816" s="361"/>
      <c r="M816"/>
      <c r="N816"/>
      <c r="O816"/>
      <c r="P816"/>
      <c r="Q816"/>
      <c r="R816"/>
    </row>
    <row r="817" spans="2:18" s="4" customFormat="1" ht="12" customHeight="1">
      <c r="B817" s="387">
        <f t="shared" si="96"/>
        <v>6</v>
      </c>
      <c r="C817" s="368" t="s">
        <v>975</v>
      </c>
      <c r="D817" s="419"/>
      <c r="E817" s="389">
        <v>0.85</v>
      </c>
      <c r="F817" s="370">
        <f t="shared" si="94"/>
        <v>0.87974999999999992</v>
      </c>
      <c r="G817" s="371">
        <f t="shared" si="95"/>
        <v>0.97749999999999992</v>
      </c>
      <c r="H817" s="91">
        <f t="shared" si="97"/>
        <v>0.58500000000000008</v>
      </c>
      <c r="I817" s="360">
        <v>3.9600000000000003E-2</v>
      </c>
      <c r="J817" s="361"/>
      <c r="M817"/>
      <c r="N817"/>
      <c r="O817"/>
      <c r="P817"/>
      <c r="Q817"/>
      <c r="R817"/>
    </row>
    <row r="818" spans="2:18" ht="12" customHeight="1">
      <c r="B818" s="171">
        <f t="shared" si="96"/>
        <v>7</v>
      </c>
      <c r="C818" s="210" t="s">
        <v>976</v>
      </c>
      <c r="D818" s="149"/>
      <c r="E818" s="103">
        <v>0.4</v>
      </c>
      <c r="F818" s="333">
        <f t="shared" si="94"/>
        <v>0.27</v>
      </c>
      <c r="G818" s="230">
        <v>0.3</v>
      </c>
      <c r="H818" s="71">
        <f t="shared" si="97"/>
        <v>1.105</v>
      </c>
      <c r="I818" s="13">
        <v>7.7499999999999999E-2</v>
      </c>
      <c r="J818" s="10"/>
    </row>
    <row r="819" spans="2:18" ht="12" customHeight="1" thickBot="1">
      <c r="B819" s="205">
        <f t="shared" si="96"/>
        <v>8</v>
      </c>
      <c r="C819" s="217" t="s">
        <v>977</v>
      </c>
      <c r="D819" s="204"/>
      <c r="E819" s="105">
        <v>0.45</v>
      </c>
      <c r="F819" s="333">
        <f t="shared" si="94"/>
        <v>0.36000000000000004</v>
      </c>
      <c r="G819" s="235">
        <v>0.4</v>
      </c>
      <c r="H819" s="71">
        <f t="shared" si="97"/>
        <v>0.52</v>
      </c>
      <c r="I819" s="13">
        <v>1.37E-2</v>
      </c>
      <c r="J819" s="10"/>
      <c r="M819" s="550"/>
      <c r="N819" s="550"/>
      <c r="O819" s="550"/>
      <c r="P819" s="550"/>
      <c r="Q819" s="550"/>
      <c r="R819" s="550"/>
    </row>
    <row r="820" spans="2:18" ht="33.75" customHeight="1" thickBot="1">
      <c r="B820" s="625"/>
      <c r="C820" s="626"/>
      <c r="D820" s="626"/>
      <c r="E820" s="626"/>
      <c r="F820" s="626"/>
      <c r="G820" s="627"/>
      <c r="H820" s="71">
        <f t="shared" si="97"/>
        <v>0.58500000000000008</v>
      </c>
      <c r="I820" s="13">
        <v>1.89E-2</v>
      </c>
      <c r="J820" s="10"/>
      <c r="M820" s="378"/>
      <c r="N820" s="378"/>
      <c r="O820" s="378"/>
      <c r="P820" s="378"/>
      <c r="Q820" s="378"/>
      <c r="R820" s="378"/>
    </row>
    <row r="821" spans="2:18" s="550" customFormat="1" ht="15" customHeight="1">
      <c r="B821" s="437">
        <v>1</v>
      </c>
      <c r="C821" s="438" t="s">
        <v>978</v>
      </c>
      <c r="D821" s="439"/>
      <c r="E821" s="440">
        <v>16.5</v>
      </c>
      <c r="F821" s="370">
        <f t="shared" ref="F821:F852" si="98">G821*(1-$F$6/100)</f>
        <v>8.82</v>
      </c>
      <c r="G821" s="398">
        <v>9.8000000000000007</v>
      </c>
      <c r="H821" s="547"/>
      <c r="I821" s="548"/>
      <c r="J821" s="549"/>
      <c r="M821" s="378"/>
      <c r="N821" s="378"/>
      <c r="O821" s="378"/>
      <c r="P821" s="378"/>
      <c r="Q821" s="378"/>
      <c r="R821" s="378"/>
    </row>
    <row r="822" spans="2:18" s="378" customFormat="1" ht="12" customHeight="1">
      <c r="B822" s="387">
        <f t="shared" si="96"/>
        <v>2</v>
      </c>
      <c r="C822" s="368" t="s">
        <v>979</v>
      </c>
      <c r="D822" s="419"/>
      <c r="E822" s="389">
        <v>2.25</v>
      </c>
      <c r="F822" s="370">
        <f t="shared" si="98"/>
        <v>4.95</v>
      </c>
      <c r="G822" s="371">
        <v>5.5</v>
      </c>
      <c r="H822" s="91">
        <f t="shared" ref="H822:H853" si="99">E821*1.3</f>
        <v>21.45</v>
      </c>
      <c r="I822" s="360">
        <v>2.4820000000000002</v>
      </c>
      <c r="J822" s="361"/>
      <c r="M822" s="4"/>
      <c r="N822" s="4"/>
      <c r="O822" s="4"/>
      <c r="P822" s="4"/>
      <c r="Q822" s="4"/>
      <c r="R822" s="4"/>
    </row>
    <row r="823" spans="2:18" s="378" customFormat="1" ht="12" customHeight="1">
      <c r="B823" s="273">
        <f t="shared" si="96"/>
        <v>3</v>
      </c>
      <c r="C823" s="223" t="s">
        <v>980</v>
      </c>
      <c r="D823" s="390"/>
      <c r="E823" s="111">
        <v>6</v>
      </c>
      <c r="F823" s="366">
        <f t="shared" si="98"/>
        <v>10.8</v>
      </c>
      <c r="G823" s="266">
        <v>12</v>
      </c>
      <c r="H823" s="91">
        <f t="shared" si="99"/>
        <v>2.9250000000000003</v>
      </c>
      <c r="I823" s="360">
        <v>0.22850000000000001</v>
      </c>
      <c r="J823" s="361"/>
      <c r="M823" s="4"/>
      <c r="N823" s="4"/>
      <c r="O823" s="4"/>
      <c r="P823" s="4"/>
      <c r="Q823" s="4"/>
      <c r="R823" s="4"/>
    </row>
    <row r="824" spans="2:18" s="4" customFormat="1" ht="12" customHeight="1">
      <c r="B824" s="273">
        <f t="shared" si="96"/>
        <v>4</v>
      </c>
      <c r="C824" s="223" t="s">
        <v>981</v>
      </c>
      <c r="D824" s="390"/>
      <c r="E824" s="111">
        <v>2.25</v>
      </c>
      <c r="F824" s="366">
        <f t="shared" si="98"/>
        <v>4.95</v>
      </c>
      <c r="G824" s="266">
        <v>5.5</v>
      </c>
      <c r="H824" s="91">
        <f t="shared" si="99"/>
        <v>7.8000000000000007</v>
      </c>
      <c r="I824" s="360">
        <v>0.8</v>
      </c>
      <c r="J824" s="361"/>
    </row>
    <row r="825" spans="2:18" s="4" customFormat="1" ht="12" customHeight="1">
      <c r="B825" s="273">
        <f t="shared" si="96"/>
        <v>5</v>
      </c>
      <c r="C825" s="223" t="s">
        <v>982</v>
      </c>
      <c r="D825" s="390"/>
      <c r="E825" s="111">
        <v>6</v>
      </c>
      <c r="F825" s="366">
        <f t="shared" si="98"/>
        <v>10.8</v>
      </c>
      <c r="G825" s="266">
        <v>12</v>
      </c>
      <c r="H825" s="91">
        <f t="shared" si="99"/>
        <v>2.9250000000000003</v>
      </c>
      <c r="I825" s="360">
        <v>0.22850000000000001</v>
      </c>
      <c r="J825" s="361"/>
      <c r="M825" s="378"/>
      <c r="N825" s="378"/>
      <c r="O825" s="378"/>
      <c r="P825" s="378"/>
      <c r="Q825" s="378"/>
      <c r="R825" s="378"/>
    </row>
    <row r="826" spans="2:18" s="4" customFormat="1" ht="12" customHeight="1">
      <c r="B826" s="387">
        <f t="shared" si="96"/>
        <v>6</v>
      </c>
      <c r="C826" s="368" t="s">
        <v>983</v>
      </c>
      <c r="D826" s="419"/>
      <c r="E826" s="389">
        <v>2.25</v>
      </c>
      <c r="F826" s="370">
        <f t="shared" si="98"/>
        <v>4.95</v>
      </c>
      <c r="G826" s="371">
        <v>5.5</v>
      </c>
      <c r="H826" s="91">
        <f t="shared" si="99"/>
        <v>7.8000000000000007</v>
      </c>
      <c r="I826" s="360">
        <v>0.8</v>
      </c>
      <c r="J826" s="361"/>
    </row>
    <row r="827" spans="2:18" s="378" customFormat="1" ht="12" customHeight="1">
      <c r="B827" s="273">
        <f t="shared" si="96"/>
        <v>7</v>
      </c>
      <c r="C827" s="223" t="s">
        <v>984</v>
      </c>
      <c r="D827" s="390"/>
      <c r="E827" s="111">
        <v>6</v>
      </c>
      <c r="F827" s="366">
        <f t="shared" si="98"/>
        <v>10.8</v>
      </c>
      <c r="G827" s="266">
        <v>12</v>
      </c>
      <c r="H827" s="91">
        <f t="shared" si="99"/>
        <v>2.9250000000000003</v>
      </c>
      <c r="I827" s="360">
        <v>0.22850000000000001</v>
      </c>
      <c r="J827" s="361"/>
      <c r="M827" s="4"/>
      <c r="N827" s="4"/>
      <c r="O827" s="4"/>
      <c r="P827" s="4"/>
      <c r="Q827" s="4"/>
      <c r="R827" s="4"/>
    </row>
    <row r="828" spans="2:18" s="4" customFormat="1" ht="12" customHeight="1">
      <c r="B828" s="273">
        <f t="shared" si="96"/>
        <v>8</v>
      </c>
      <c r="C828" s="223" t="s">
        <v>985</v>
      </c>
      <c r="D828" s="390"/>
      <c r="E828" s="111">
        <v>2.25</v>
      </c>
      <c r="F828" s="366">
        <f t="shared" si="98"/>
        <v>4.95</v>
      </c>
      <c r="G828" s="266">
        <v>5.5</v>
      </c>
      <c r="H828" s="91">
        <f t="shared" si="99"/>
        <v>7.8000000000000007</v>
      </c>
      <c r="I828" s="360">
        <v>0.8</v>
      </c>
      <c r="J828" s="361"/>
    </row>
    <row r="829" spans="2:18" s="4" customFormat="1" ht="12" customHeight="1">
      <c r="B829" s="273">
        <f t="shared" si="96"/>
        <v>9</v>
      </c>
      <c r="C829" s="223" t="s">
        <v>986</v>
      </c>
      <c r="D829" s="390"/>
      <c r="E829" s="111">
        <v>6</v>
      </c>
      <c r="F829" s="366">
        <f t="shared" si="98"/>
        <v>10.8</v>
      </c>
      <c r="G829" s="266">
        <v>12</v>
      </c>
      <c r="H829" s="91">
        <f t="shared" si="99"/>
        <v>2.9250000000000003</v>
      </c>
      <c r="I829" s="360">
        <v>0.22850000000000001</v>
      </c>
      <c r="J829" s="361"/>
    </row>
    <row r="830" spans="2:18" s="4" customFormat="1" ht="12" customHeight="1">
      <c r="B830" s="273">
        <f t="shared" si="96"/>
        <v>10</v>
      </c>
      <c r="C830" s="223" t="s">
        <v>987</v>
      </c>
      <c r="D830" s="390"/>
      <c r="E830" s="111">
        <v>6</v>
      </c>
      <c r="F830" s="366">
        <f t="shared" si="98"/>
        <v>6.21</v>
      </c>
      <c r="G830" s="266">
        <f>E830*1.15</f>
        <v>6.8999999999999995</v>
      </c>
      <c r="H830" s="91">
        <f t="shared" si="99"/>
        <v>7.8000000000000007</v>
      </c>
      <c r="I830" s="360">
        <v>0.8</v>
      </c>
      <c r="J830" s="361"/>
      <c r="M830" s="378"/>
      <c r="N830" s="378"/>
      <c r="O830" s="378"/>
      <c r="P830" s="378"/>
      <c r="Q830" s="378"/>
      <c r="R830" s="378"/>
    </row>
    <row r="831" spans="2:18" s="4" customFormat="1" ht="12" customHeight="1">
      <c r="B831" s="273">
        <f t="shared" si="96"/>
        <v>11</v>
      </c>
      <c r="C831" s="223" t="s">
        <v>988</v>
      </c>
      <c r="D831" s="390"/>
      <c r="E831" s="111">
        <v>0.2</v>
      </c>
      <c r="F831" s="366">
        <f t="shared" si="98"/>
        <v>0.20699999999999999</v>
      </c>
      <c r="G831" s="266">
        <f>E831*1.15</f>
        <v>0.22999999999999998</v>
      </c>
      <c r="H831" s="91">
        <f t="shared" si="99"/>
        <v>7.8000000000000007</v>
      </c>
      <c r="I831" s="360">
        <v>0.65500000000000003</v>
      </c>
      <c r="J831" s="361"/>
    </row>
    <row r="832" spans="2:18" s="378" customFormat="1" ht="12" customHeight="1">
      <c r="B832" s="273">
        <f t="shared" si="96"/>
        <v>12</v>
      </c>
      <c r="C832" s="223" t="s">
        <v>989</v>
      </c>
      <c r="D832" s="390"/>
      <c r="E832" s="111">
        <v>0.3</v>
      </c>
      <c r="F832" s="366">
        <f t="shared" si="98"/>
        <v>0.3105</v>
      </c>
      <c r="G832" s="266">
        <f>E832*1.15</f>
        <v>0.34499999999999997</v>
      </c>
      <c r="H832" s="91">
        <f t="shared" si="99"/>
        <v>0.26</v>
      </c>
      <c r="I832" s="360">
        <v>1.2</v>
      </c>
      <c r="J832" s="361"/>
      <c r="M832" s="4"/>
      <c r="N832" s="4"/>
      <c r="O832" s="4"/>
      <c r="P832" s="4"/>
      <c r="Q832" s="4"/>
      <c r="R832" s="4"/>
    </row>
    <row r="833" spans="2:18" s="4" customFormat="1" ht="12" customHeight="1">
      <c r="B833" s="387">
        <f t="shared" si="96"/>
        <v>13</v>
      </c>
      <c r="C833" s="368" t="s">
        <v>990</v>
      </c>
      <c r="D833" s="419"/>
      <c r="E833" s="389">
        <v>3</v>
      </c>
      <c r="F833" s="370">
        <f t="shared" si="98"/>
        <v>6.12</v>
      </c>
      <c r="G833" s="371">
        <v>6.8</v>
      </c>
      <c r="H833" s="91">
        <f t="shared" si="99"/>
        <v>0.39</v>
      </c>
      <c r="I833" s="360">
        <v>2.0689000000000002</v>
      </c>
      <c r="J833" s="361"/>
    </row>
    <row r="834" spans="2:18" s="4" customFormat="1" ht="12" customHeight="1">
      <c r="B834" s="387">
        <f t="shared" si="96"/>
        <v>14</v>
      </c>
      <c r="C834" s="368" t="s">
        <v>991</v>
      </c>
      <c r="D834" s="419"/>
      <c r="E834" s="389">
        <v>2.25</v>
      </c>
      <c r="F834" s="370">
        <f t="shared" si="98"/>
        <v>4.95</v>
      </c>
      <c r="G834" s="371">
        <v>5.5</v>
      </c>
      <c r="H834" s="91">
        <f t="shared" si="99"/>
        <v>3.9000000000000004</v>
      </c>
      <c r="I834" s="360">
        <v>0.3</v>
      </c>
      <c r="J834" s="361"/>
    </row>
    <row r="835" spans="2:18" s="4" customFormat="1" ht="12" customHeight="1">
      <c r="B835" s="273">
        <f t="shared" si="96"/>
        <v>15</v>
      </c>
      <c r="C835" s="223" t="s">
        <v>992</v>
      </c>
      <c r="D835" s="390"/>
      <c r="E835" s="111">
        <v>2.25</v>
      </c>
      <c r="F835" s="366">
        <f t="shared" si="98"/>
        <v>4.95</v>
      </c>
      <c r="G835" s="266">
        <v>5.5</v>
      </c>
      <c r="H835" s="91">
        <f t="shared" si="99"/>
        <v>2.9250000000000003</v>
      </c>
      <c r="I835" s="360">
        <v>0.22850000000000001</v>
      </c>
      <c r="J835" s="361"/>
    </row>
    <row r="836" spans="2:18" s="4" customFormat="1" ht="12" customHeight="1">
      <c r="B836" s="387">
        <f t="shared" si="96"/>
        <v>16</v>
      </c>
      <c r="C836" s="368" t="s">
        <v>993</v>
      </c>
      <c r="D836" s="419"/>
      <c r="E836" s="389">
        <v>3</v>
      </c>
      <c r="F836" s="370">
        <f t="shared" si="98"/>
        <v>6.12</v>
      </c>
      <c r="G836" s="371">
        <v>6.8</v>
      </c>
      <c r="H836" s="91">
        <f t="shared" si="99"/>
        <v>2.9250000000000003</v>
      </c>
      <c r="I836" s="360">
        <v>0.22850000000000001</v>
      </c>
      <c r="J836" s="361"/>
      <c r="M836"/>
      <c r="N836"/>
      <c r="O836"/>
      <c r="P836"/>
      <c r="Q836"/>
      <c r="R836"/>
    </row>
    <row r="837" spans="2:18" s="4" customFormat="1" ht="12" customHeight="1">
      <c r="B837" s="387">
        <f t="shared" si="96"/>
        <v>17</v>
      </c>
      <c r="C837" s="368" t="s">
        <v>994</v>
      </c>
      <c r="D837" s="419"/>
      <c r="E837" s="389">
        <v>0.2</v>
      </c>
      <c r="F837" s="370">
        <f t="shared" si="98"/>
        <v>0.38700000000000001</v>
      </c>
      <c r="G837" s="371">
        <v>0.43</v>
      </c>
      <c r="H837" s="91">
        <f t="shared" si="99"/>
        <v>3.9000000000000004</v>
      </c>
      <c r="I837" s="360">
        <v>0.3</v>
      </c>
      <c r="J837" s="361"/>
      <c r="M837"/>
      <c r="N837"/>
      <c r="O837"/>
      <c r="P837"/>
      <c r="Q837"/>
      <c r="R837"/>
    </row>
    <row r="838" spans="2:18" ht="12" customHeight="1">
      <c r="B838" s="171">
        <f t="shared" si="96"/>
        <v>18</v>
      </c>
      <c r="C838" s="210" t="s">
        <v>995</v>
      </c>
      <c r="D838" s="149"/>
      <c r="E838" s="103">
        <v>0.4</v>
      </c>
      <c r="F838" s="333">
        <f t="shared" si="98"/>
        <v>0.77400000000000002</v>
      </c>
      <c r="G838" s="230">
        <v>0.86</v>
      </c>
      <c r="H838" s="71">
        <f t="shared" si="99"/>
        <v>0.26</v>
      </c>
      <c r="I838" s="13">
        <v>1.7240000000000002E-2</v>
      </c>
      <c r="J838" s="10"/>
    </row>
    <row r="839" spans="2:18" ht="12" customHeight="1">
      <c r="B839" s="171">
        <f t="shared" si="96"/>
        <v>19</v>
      </c>
      <c r="C839" s="210" t="s">
        <v>996</v>
      </c>
      <c r="D839" s="149"/>
      <c r="E839" s="103">
        <v>1</v>
      </c>
      <c r="F839" s="333">
        <f t="shared" si="98"/>
        <v>1.0349999999999999</v>
      </c>
      <c r="G839" s="230">
        <f>E839*1.15</f>
        <v>1.1499999999999999</v>
      </c>
      <c r="H839" s="71">
        <f t="shared" si="99"/>
        <v>0.52</v>
      </c>
      <c r="I839" s="13">
        <v>4.3099999999999999E-2</v>
      </c>
      <c r="J839" s="10"/>
    </row>
    <row r="840" spans="2:18" ht="12" customHeight="1">
      <c r="B840" s="171">
        <f t="shared" si="96"/>
        <v>20</v>
      </c>
      <c r="C840" s="210" t="s">
        <v>997</v>
      </c>
      <c r="D840" s="149"/>
      <c r="E840" s="103">
        <v>4</v>
      </c>
      <c r="F840" s="333">
        <f t="shared" si="98"/>
        <v>4.1399999999999997</v>
      </c>
      <c r="G840" s="230">
        <f>E840*1.15</f>
        <v>4.5999999999999996</v>
      </c>
      <c r="H840" s="71">
        <f t="shared" si="99"/>
        <v>1.3</v>
      </c>
      <c r="I840" s="13">
        <v>0.13440000000000002</v>
      </c>
      <c r="J840" s="10"/>
    </row>
    <row r="841" spans="2:18" ht="12" customHeight="1">
      <c r="B841" s="171">
        <f t="shared" si="96"/>
        <v>21</v>
      </c>
      <c r="C841" s="210" t="s">
        <v>998</v>
      </c>
      <c r="D841" s="149"/>
      <c r="E841" s="103">
        <v>5</v>
      </c>
      <c r="F841" s="333">
        <f t="shared" si="98"/>
        <v>5.1749999999999998</v>
      </c>
      <c r="G841" s="230">
        <f>E841*1.15</f>
        <v>5.75</v>
      </c>
      <c r="H841" s="71">
        <f t="shared" si="99"/>
        <v>5.2</v>
      </c>
      <c r="I841" s="13">
        <v>0.3448</v>
      </c>
      <c r="J841" s="10"/>
    </row>
    <row r="842" spans="2:18" ht="12" customHeight="1">
      <c r="B842" s="171">
        <f t="shared" si="96"/>
        <v>22</v>
      </c>
      <c r="C842" s="210" t="s">
        <v>999</v>
      </c>
      <c r="D842" s="149"/>
      <c r="E842" s="103">
        <v>10</v>
      </c>
      <c r="F842" s="333">
        <f t="shared" si="98"/>
        <v>13.5</v>
      </c>
      <c r="G842" s="230">
        <v>15</v>
      </c>
      <c r="H842" s="71">
        <f t="shared" si="99"/>
        <v>6.5</v>
      </c>
      <c r="I842" s="13">
        <v>0.51719999999999999</v>
      </c>
      <c r="J842" s="10"/>
    </row>
    <row r="843" spans="2:18" ht="12" customHeight="1">
      <c r="B843" s="171">
        <f t="shared" si="96"/>
        <v>23</v>
      </c>
      <c r="C843" s="210" t="s">
        <v>1000</v>
      </c>
      <c r="D843" s="149"/>
      <c r="E843" s="103">
        <v>20</v>
      </c>
      <c r="F843" s="333">
        <f t="shared" si="98"/>
        <v>29.7</v>
      </c>
      <c r="G843" s="230">
        <v>33</v>
      </c>
      <c r="H843" s="71">
        <f t="shared" si="99"/>
        <v>13</v>
      </c>
      <c r="I843" s="13">
        <v>1.54</v>
      </c>
      <c r="J843" s="10"/>
    </row>
    <row r="844" spans="2:18" ht="12" customHeight="1">
      <c r="B844" s="171">
        <f t="shared" si="96"/>
        <v>24</v>
      </c>
      <c r="C844" s="210" t="s">
        <v>1001</v>
      </c>
      <c r="D844" s="149"/>
      <c r="E844" s="103">
        <v>20</v>
      </c>
      <c r="F844" s="333">
        <f t="shared" si="98"/>
        <v>29.7</v>
      </c>
      <c r="G844" s="230">
        <v>33</v>
      </c>
      <c r="H844" s="71">
        <f t="shared" si="99"/>
        <v>26</v>
      </c>
      <c r="I844" s="13">
        <v>2.3809</v>
      </c>
      <c r="J844" s="10"/>
    </row>
    <row r="845" spans="2:18" ht="12" customHeight="1">
      <c r="B845" s="171">
        <f t="shared" si="96"/>
        <v>25</v>
      </c>
      <c r="C845" s="210" t="s">
        <v>1002</v>
      </c>
      <c r="D845" s="149"/>
      <c r="E845" s="103">
        <v>8</v>
      </c>
      <c r="F845" s="333">
        <f t="shared" si="98"/>
        <v>11.925000000000001</v>
      </c>
      <c r="G845" s="230">
        <v>13.25</v>
      </c>
      <c r="H845" s="71">
        <f t="shared" si="99"/>
        <v>26</v>
      </c>
      <c r="I845" s="13">
        <v>2.3809</v>
      </c>
      <c r="J845" s="10"/>
    </row>
    <row r="846" spans="2:18" ht="12" customHeight="1">
      <c r="B846" s="171">
        <f t="shared" si="96"/>
        <v>26</v>
      </c>
      <c r="C846" s="210" t="s">
        <v>1003</v>
      </c>
      <c r="D846" s="149"/>
      <c r="E846" s="103">
        <v>16</v>
      </c>
      <c r="F846" s="333">
        <f t="shared" si="98"/>
        <v>20.475000000000001</v>
      </c>
      <c r="G846" s="230">
        <v>22.75</v>
      </c>
      <c r="H846" s="71">
        <f t="shared" si="99"/>
        <v>10.4</v>
      </c>
      <c r="I846" s="13">
        <v>0.88440000000000007</v>
      </c>
      <c r="J846" s="10"/>
    </row>
    <row r="847" spans="2:18" ht="12" customHeight="1">
      <c r="B847" s="171">
        <f t="shared" si="96"/>
        <v>27</v>
      </c>
      <c r="C847" s="210" t="s">
        <v>1004</v>
      </c>
      <c r="D847" s="149" t="s">
        <v>786</v>
      </c>
      <c r="E847" s="103">
        <v>4</v>
      </c>
      <c r="F847" s="333">
        <f t="shared" si="98"/>
        <v>9.9</v>
      </c>
      <c r="G847" s="230">
        <v>11</v>
      </c>
      <c r="H847" s="71">
        <f t="shared" si="99"/>
        <v>20.8</v>
      </c>
      <c r="I847" s="13">
        <v>1.651</v>
      </c>
      <c r="J847" s="10"/>
    </row>
    <row r="848" spans="2:18" ht="12" customHeight="1">
      <c r="B848" s="171">
        <f t="shared" si="96"/>
        <v>28</v>
      </c>
      <c r="C848" s="210" t="s">
        <v>1005</v>
      </c>
      <c r="D848" s="149"/>
      <c r="E848" s="103">
        <v>0.2</v>
      </c>
      <c r="F848" s="333">
        <f t="shared" si="98"/>
        <v>0.20699999999999999</v>
      </c>
      <c r="G848" s="230">
        <f t="shared" ref="G848:G858" si="100">E848*1.15</f>
        <v>0.22999999999999998</v>
      </c>
      <c r="H848" s="71">
        <f t="shared" si="99"/>
        <v>5.2</v>
      </c>
      <c r="I848" s="13">
        <v>0.39</v>
      </c>
      <c r="J848" s="10"/>
    </row>
    <row r="849" spans="2:10" ht="12" customHeight="1">
      <c r="B849" s="171">
        <f t="shared" si="96"/>
        <v>29</v>
      </c>
      <c r="C849" s="210" t="s">
        <v>1006</v>
      </c>
      <c r="D849" s="149" t="s">
        <v>786</v>
      </c>
      <c r="E849" s="103">
        <v>4</v>
      </c>
      <c r="F849" s="333">
        <f t="shared" si="98"/>
        <v>10.575000000000001</v>
      </c>
      <c r="G849" s="230">
        <v>11.75</v>
      </c>
      <c r="H849" s="71">
        <f t="shared" si="99"/>
        <v>0.26</v>
      </c>
      <c r="I849" s="13"/>
      <c r="J849" s="10"/>
    </row>
    <row r="850" spans="2:10" ht="12" customHeight="1">
      <c r="B850" s="171">
        <f t="shared" si="96"/>
        <v>30</v>
      </c>
      <c r="C850" s="210" t="s">
        <v>1007</v>
      </c>
      <c r="D850" s="149" t="s">
        <v>786</v>
      </c>
      <c r="E850" s="103">
        <v>8</v>
      </c>
      <c r="F850" s="333">
        <f t="shared" si="98"/>
        <v>17.775000000000002</v>
      </c>
      <c r="G850" s="230">
        <v>19.75</v>
      </c>
      <c r="H850" s="71">
        <f t="shared" si="99"/>
        <v>5.2</v>
      </c>
      <c r="I850" s="13">
        <v>0.39</v>
      </c>
      <c r="J850" s="10"/>
    </row>
    <row r="851" spans="2:10" ht="12" customHeight="1">
      <c r="B851" s="171">
        <f t="shared" si="96"/>
        <v>31</v>
      </c>
      <c r="C851" s="210" t="s">
        <v>1008</v>
      </c>
      <c r="D851" s="149"/>
      <c r="E851" s="103">
        <v>4</v>
      </c>
      <c r="F851" s="333">
        <f t="shared" si="98"/>
        <v>10.575000000000001</v>
      </c>
      <c r="G851" s="230">
        <v>11.75</v>
      </c>
      <c r="H851" s="71">
        <f t="shared" si="99"/>
        <v>10.4</v>
      </c>
      <c r="I851" s="13">
        <v>0.73</v>
      </c>
      <c r="J851" s="10"/>
    </row>
    <row r="852" spans="2:10" ht="12" customHeight="1">
      <c r="B852" s="171">
        <f t="shared" si="96"/>
        <v>32</v>
      </c>
      <c r="C852" s="210" t="s">
        <v>1009</v>
      </c>
      <c r="D852" s="149"/>
      <c r="E852" s="103">
        <v>4</v>
      </c>
      <c r="F852" s="333">
        <f t="shared" si="98"/>
        <v>10.575000000000001</v>
      </c>
      <c r="G852" s="230">
        <v>11.75</v>
      </c>
      <c r="H852" s="71">
        <f t="shared" si="99"/>
        <v>5.2</v>
      </c>
      <c r="I852" s="13">
        <v>0.51719999999999999</v>
      </c>
      <c r="J852" s="10"/>
    </row>
    <row r="853" spans="2:10" ht="12" customHeight="1">
      <c r="B853" s="171">
        <f t="shared" si="96"/>
        <v>33</v>
      </c>
      <c r="C853" s="210" t="s">
        <v>1010</v>
      </c>
      <c r="D853" s="149"/>
      <c r="E853" s="103">
        <v>4</v>
      </c>
      <c r="F853" s="333">
        <f t="shared" ref="F853:F872" si="101">G853*(1-$F$6/100)</f>
        <v>10.575000000000001</v>
      </c>
      <c r="G853" s="230">
        <v>11.75</v>
      </c>
      <c r="H853" s="71">
        <f t="shared" si="99"/>
        <v>5.2</v>
      </c>
      <c r="I853" s="13">
        <v>0.39</v>
      </c>
      <c r="J853" s="10"/>
    </row>
    <row r="854" spans="2:10" ht="12" customHeight="1">
      <c r="B854" s="171">
        <f t="shared" si="96"/>
        <v>34</v>
      </c>
      <c r="C854" s="210" t="s">
        <v>1011</v>
      </c>
      <c r="D854" s="149"/>
      <c r="E854" s="103">
        <v>4</v>
      </c>
      <c r="F854" s="333">
        <f t="shared" si="101"/>
        <v>10.575000000000001</v>
      </c>
      <c r="G854" s="230">
        <v>11.75</v>
      </c>
      <c r="H854" s="71">
        <f t="shared" ref="H854:H872" si="102">E853*1.3</f>
        <v>5.2</v>
      </c>
      <c r="I854" s="13">
        <v>0.39</v>
      </c>
      <c r="J854" s="10"/>
    </row>
    <row r="855" spans="2:10" ht="12" customHeight="1">
      <c r="B855" s="171">
        <f t="shared" si="96"/>
        <v>35</v>
      </c>
      <c r="C855" s="210" t="s">
        <v>1012</v>
      </c>
      <c r="D855" s="149"/>
      <c r="E855" s="103">
        <v>4</v>
      </c>
      <c r="F855" s="333">
        <f t="shared" si="101"/>
        <v>4.1399999999999997</v>
      </c>
      <c r="G855" s="230">
        <f t="shared" si="100"/>
        <v>4.5999999999999996</v>
      </c>
      <c r="H855" s="71">
        <f t="shared" si="102"/>
        <v>5.2</v>
      </c>
      <c r="I855" s="13">
        <v>0.39</v>
      </c>
      <c r="J855" s="10"/>
    </row>
    <row r="856" spans="2:10" ht="12" customHeight="1">
      <c r="B856" s="171">
        <f t="shared" si="96"/>
        <v>36</v>
      </c>
      <c r="C856" s="210" t="s">
        <v>1013</v>
      </c>
      <c r="D856" s="149"/>
      <c r="E856" s="103">
        <v>0.4</v>
      </c>
      <c r="F856" s="333">
        <f t="shared" si="101"/>
        <v>0.41399999999999998</v>
      </c>
      <c r="G856" s="230">
        <f t="shared" si="100"/>
        <v>0.45999999999999996</v>
      </c>
      <c r="H856" s="71">
        <f t="shared" si="102"/>
        <v>5.2</v>
      </c>
      <c r="I856" s="13">
        <v>0.39</v>
      </c>
      <c r="J856" s="10"/>
    </row>
    <row r="857" spans="2:10" ht="12" customHeight="1">
      <c r="B857" s="171">
        <f t="shared" si="96"/>
        <v>37</v>
      </c>
      <c r="C857" s="210" t="s">
        <v>1014</v>
      </c>
      <c r="D857" s="149"/>
      <c r="E857" s="103">
        <v>0.4</v>
      </c>
      <c r="F857" s="333">
        <f t="shared" si="101"/>
        <v>0.41399999999999998</v>
      </c>
      <c r="G857" s="230">
        <f t="shared" si="100"/>
        <v>0.45999999999999996</v>
      </c>
      <c r="H857" s="71">
        <f t="shared" si="102"/>
        <v>0.52</v>
      </c>
      <c r="I857" s="13">
        <v>3.6999999999999998E-2</v>
      </c>
      <c r="J857" s="10"/>
    </row>
    <row r="858" spans="2:10" ht="12" customHeight="1">
      <c r="B858" s="171">
        <f t="shared" si="96"/>
        <v>38</v>
      </c>
      <c r="C858" s="210" t="s">
        <v>1015</v>
      </c>
      <c r="D858" s="149"/>
      <c r="E858" s="103">
        <v>0.4</v>
      </c>
      <c r="F858" s="333">
        <f t="shared" si="101"/>
        <v>0.41399999999999998</v>
      </c>
      <c r="G858" s="230">
        <f t="shared" si="100"/>
        <v>0.45999999999999996</v>
      </c>
      <c r="H858" s="71">
        <f t="shared" si="102"/>
        <v>0.52</v>
      </c>
      <c r="I858" s="13">
        <v>5.1700000000000003E-2</v>
      </c>
      <c r="J858" s="10"/>
    </row>
    <row r="859" spans="2:10" ht="12" customHeight="1">
      <c r="B859" s="171">
        <f t="shared" si="96"/>
        <v>39</v>
      </c>
      <c r="C859" s="210" t="s">
        <v>1016</v>
      </c>
      <c r="D859" s="149"/>
      <c r="E859" s="103">
        <v>8</v>
      </c>
      <c r="F859" s="333">
        <f t="shared" si="101"/>
        <v>11.925000000000001</v>
      </c>
      <c r="G859" s="230">
        <v>13.25</v>
      </c>
      <c r="H859" s="71">
        <f t="shared" si="102"/>
        <v>0.52</v>
      </c>
      <c r="I859" s="13">
        <v>5.1700000000000003E-2</v>
      </c>
      <c r="J859" s="10"/>
    </row>
    <row r="860" spans="2:10" ht="12" customHeight="1">
      <c r="B860" s="171">
        <f t="shared" si="96"/>
        <v>40</v>
      </c>
      <c r="C860" s="210" t="s">
        <v>1017</v>
      </c>
      <c r="D860" s="149"/>
      <c r="E860" s="103">
        <v>16</v>
      </c>
      <c r="F860" s="333">
        <f t="shared" si="101"/>
        <v>20.475000000000001</v>
      </c>
      <c r="G860" s="230">
        <v>22.75</v>
      </c>
      <c r="H860" s="71">
        <f t="shared" si="102"/>
        <v>10.4</v>
      </c>
      <c r="I860" s="13">
        <v>0.88440000000000007</v>
      </c>
      <c r="J860" s="10"/>
    </row>
    <row r="861" spans="2:10" ht="12" customHeight="1">
      <c r="B861" s="171">
        <f t="shared" si="96"/>
        <v>41</v>
      </c>
      <c r="C861" s="210" t="s">
        <v>1018</v>
      </c>
      <c r="D861" s="149"/>
      <c r="E861" s="103">
        <v>4</v>
      </c>
      <c r="F861" s="333">
        <f t="shared" si="101"/>
        <v>10.575000000000001</v>
      </c>
      <c r="G861" s="230">
        <v>11.75</v>
      </c>
      <c r="H861" s="71">
        <f t="shared" si="102"/>
        <v>20.8</v>
      </c>
      <c r="I861" s="13">
        <v>1.651</v>
      </c>
      <c r="J861" s="10"/>
    </row>
    <row r="862" spans="2:10" ht="12" customHeight="1">
      <c r="B862" s="171">
        <f t="shared" ref="B862:B872" si="103">B861+1</f>
        <v>42</v>
      </c>
      <c r="C862" s="210" t="s">
        <v>1019</v>
      </c>
      <c r="D862" s="149"/>
      <c r="E862" s="103">
        <v>4</v>
      </c>
      <c r="F862" s="333">
        <f t="shared" si="101"/>
        <v>10.575000000000001</v>
      </c>
      <c r="G862" s="230">
        <v>11.75</v>
      </c>
      <c r="H862" s="71">
        <f t="shared" si="102"/>
        <v>5.2</v>
      </c>
      <c r="I862" s="13">
        <v>0.39</v>
      </c>
      <c r="J862" s="10"/>
    </row>
    <row r="863" spans="2:10" ht="12" customHeight="1">
      <c r="B863" s="171">
        <f t="shared" si="103"/>
        <v>43</v>
      </c>
      <c r="C863" s="210" t="s">
        <v>1069</v>
      </c>
      <c r="D863" s="149"/>
      <c r="E863" s="103">
        <v>4</v>
      </c>
      <c r="F863" s="333">
        <f t="shared" si="101"/>
        <v>10.575000000000001</v>
      </c>
      <c r="G863" s="230">
        <v>11.75</v>
      </c>
      <c r="H863" s="71">
        <f t="shared" si="102"/>
        <v>5.2</v>
      </c>
      <c r="I863" s="13">
        <v>0.39</v>
      </c>
      <c r="J863" s="10"/>
    </row>
    <row r="864" spans="2:10" ht="12" customHeight="1">
      <c r="B864" s="171">
        <f t="shared" si="103"/>
        <v>44</v>
      </c>
      <c r="C864" s="210" t="s">
        <v>1070</v>
      </c>
      <c r="D864" s="149"/>
      <c r="E864" s="103">
        <v>4</v>
      </c>
      <c r="F864" s="333">
        <f t="shared" si="101"/>
        <v>10.575000000000001</v>
      </c>
      <c r="G864" s="230">
        <v>11.75</v>
      </c>
      <c r="H864" s="71">
        <f t="shared" si="102"/>
        <v>5.2</v>
      </c>
      <c r="I864" s="13">
        <v>0.39</v>
      </c>
      <c r="J864" s="10"/>
    </row>
    <row r="865" spans="2:11" ht="12" customHeight="1">
      <c r="B865" s="171">
        <f t="shared" si="103"/>
        <v>45</v>
      </c>
      <c r="C865" s="210" t="s">
        <v>1071</v>
      </c>
      <c r="D865" s="151"/>
      <c r="E865" s="103">
        <v>50</v>
      </c>
      <c r="F865" s="333">
        <f t="shared" si="101"/>
        <v>52.875</v>
      </c>
      <c r="G865" s="230">
        <v>58.75</v>
      </c>
      <c r="H865" s="71">
        <f t="shared" si="102"/>
        <v>5.2</v>
      </c>
      <c r="I865" s="13">
        <v>0.39</v>
      </c>
      <c r="J865" s="10"/>
    </row>
    <row r="866" spans="2:11" ht="12" customHeight="1">
      <c r="B866" s="171">
        <f t="shared" si="103"/>
        <v>46</v>
      </c>
      <c r="C866" s="210" t="s">
        <v>1072</v>
      </c>
      <c r="D866" s="149"/>
      <c r="E866" s="103">
        <v>30</v>
      </c>
      <c r="F866" s="333">
        <f t="shared" si="101"/>
        <v>31.05</v>
      </c>
      <c r="G866" s="230">
        <f t="shared" ref="G866:G871" si="104">E866*1.15</f>
        <v>34.5</v>
      </c>
      <c r="H866" s="71">
        <f t="shared" si="102"/>
        <v>65</v>
      </c>
      <c r="I866" s="13">
        <v>7.5510000000000002</v>
      </c>
      <c r="J866" s="10"/>
    </row>
    <row r="867" spans="2:11" ht="12" customHeight="1">
      <c r="B867" s="171">
        <f t="shared" si="103"/>
        <v>47</v>
      </c>
      <c r="C867" s="210" t="s">
        <v>1073</v>
      </c>
      <c r="D867" s="149"/>
      <c r="E867" s="103">
        <v>150</v>
      </c>
      <c r="F867" s="333">
        <f t="shared" si="101"/>
        <v>207</v>
      </c>
      <c r="G867" s="230">
        <v>230</v>
      </c>
      <c r="H867" s="71">
        <f t="shared" si="102"/>
        <v>39</v>
      </c>
      <c r="I867" s="13">
        <v>4.1680000000000001</v>
      </c>
      <c r="J867" s="10"/>
    </row>
    <row r="868" spans="2:11" ht="12" customHeight="1">
      <c r="B868" s="171">
        <f t="shared" si="103"/>
        <v>48</v>
      </c>
      <c r="C868" s="210" t="s">
        <v>1074</v>
      </c>
      <c r="D868" s="149"/>
      <c r="E868" s="103">
        <v>2.5</v>
      </c>
      <c r="F868" s="333">
        <f t="shared" si="101"/>
        <v>2.5874999999999999</v>
      </c>
      <c r="G868" s="230">
        <f t="shared" si="104"/>
        <v>2.875</v>
      </c>
      <c r="H868" s="71">
        <f t="shared" si="102"/>
        <v>195</v>
      </c>
      <c r="I868" s="13">
        <v>21.714200000000002</v>
      </c>
      <c r="J868" s="10"/>
    </row>
    <row r="869" spans="2:11" ht="12" customHeight="1">
      <c r="B869" s="171">
        <f t="shared" si="103"/>
        <v>49</v>
      </c>
      <c r="C869" s="210" t="s">
        <v>1075</v>
      </c>
      <c r="D869" s="149"/>
      <c r="E869" s="103">
        <v>6</v>
      </c>
      <c r="F869" s="333">
        <f t="shared" si="101"/>
        <v>6.21</v>
      </c>
      <c r="G869" s="230">
        <f t="shared" si="104"/>
        <v>6.8999999999999995</v>
      </c>
      <c r="H869" s="71">
        <f t="shared" si="102"/>
        <v>3.25</v>
      </c>
      <c r="I869" s="12">
        <v>0.3</v>
      </c>
      <c r="J869" s="10"/>
    </row>
    <row r="870" spans="2:11" ht="12" customHeight="1">
      <c r="B870" s="171">
        <f t="shared" si="103"/>
        <v>50</v>
      </c>
      <c r="C870" s="210" t="s">
        <v>1076</v>
      </c>
      <c r="D870" s="149"/>
      <c r="E870" s="103">
        <v>5</v>
      </c>
      <c r="F870" s="333">
        <f t="shared" si="101"/>
        <v>5.1749999999999998</v>
      </c>
      <c r="G870" s="230">
        <f t="shared" si="104"/>
        <v>5.75</v>
      </c>
      <c r="H870" s="71">
        <f t="shared" si="102"/>
        <v>7.8000000000000007</v>
      </c>
      <c r="I870" s="12">
        <v>0.51719999999999999</v>
      </c>
    </row>
    <row r="871" spans="2:11" ht="12" customHeight="1">
      <c r="B871" s="171">
        <f t="shared" si="103"/>
        <v>51</v>
      </c>
      <c r="C871" s="210" t="s">
        <v>1077</v>
      </c>
      <c r="D871" s="148"/>
      <c r="E871" s="111">
        <v>0.1</v>
      </c>
      <c r="F871" s="333">
        <f t="shared" si="101"/>
        <v>0.10349999999999999</v>
      </c>
      <c r="G871" s="266">
        <f t="shared" si="104"/>
        <v>0.11499999999999999</v>
      </c>
      <c r="H871" s="71">
        <f t="shared" si="102"/>
        <v>6.5</v>
      </c>
      <c r="I871" s="13">
        <v>0.65510000000000002</v>
      </c>
      <c r="J871" s="16"/>
      <c r="K871" s="16"/>
    </row>
    <row r="872" spans="2:11" ht="12" customHeight="1" thickBot="1">
      <c r="B872" s="172">
        <f t="shared" si="103"/>
        <v>52</v>
      </c>
      <c r="C872" s="212" t="s">
        <v>1078</v>
      </c>
      <c r="D872" s="173"/>
      <c r="E872" s="301">
        <v>0.2</v>
      </c>
      <c r="F872" s="333">
        <f t="shared" si="101"/>
        <v>0.23400000000000001</v>
      </c>
      <c r="G872" s="302">
        <f>E872*1.3</f>
        <v>0.26</v>
      </c>
      <c r="H872" s="91">
        <f t="shared" si="102"/>
        <v>0.13</v>
      </c>
      <c r="I872" s="16"/>
    </row>
    <row r="873" spans="2:11" ht="12" customHeight="1">
      <c r="B873" s="158"/>
      <c r="C873" s="208"/>
      <c r="D873" s="146"/>
      <c r="E873" s="46"/>
      <c r="F873" s="335"/>
      <c r="G873" s="228"/>
      <c r="H873" s="91">
        <f>E872*1.5</f>
        <v>0.30000000000000004</v>
      </c>
    </row>
    <row r="874" spans="2:11" ht="12" customHeight="1">
      <c r="B874" s="158"/>
      <c r="C874" s="208"/>
      <c r="D874" s="146"/>
      <c r="E874" s="46"/>
      <c r="F874" s="335"/>
      <c r="G874" s="228"/>
    </row>
    <row r="875" spans="2:11" ht="12" customHeight="1">
      <c r="B875" s="158"/>
      <c r="C875" s="208"/>
      <c r="D875" s="146"/>
      <c r="E875" s="46"/>
      <c r="F875" s="335"/>
      <c r="G875" s="228"/>
    </row>
    <row r="876" spans="2:11" ht="12" customHeight="1">
      <c r="B876" s="158"/>
      <c r="C876" s="208"/>
      <c r="D876" s="146"/>
      <c r="E876" s="46"/>
      <c r="F876" s="335"/>
      <c r="G876" s="228"/>
    </row>
    <row r="877" spans="2:11" ht="12" customHeight="1">
      <c r="B877" s="158"/>
      <c r="C877" s="208"/>
      <c r="D877" s="146"/>
      <c r="E877" s="46"/>
      <c r="F877" s="335"/>
      <c r="G877" s="228"/>
    </row>
    <row r="878" spans="2:11" ht="12" customHeight="1">
      <c r="B878" s="158"/>
      <c r="C878" s="208"/>
      <c r="D878" s="146"/>
      <c r="E878" s="46"/>
      <c r="F878" s="335"/>
      <c r="G878" s="228"/>
    </row>
    <row r="879" spans="2:11" ht="12" customHeight="1">
      <c r="B879" s="158"/>
      <c r="C879" s="208"/>
      <c r="D879" s="146"/>
      <c r="E879" s="46"/>
      <c r="F879" s="335"/>
      <c r="G879" s="228"/>
    </row>
    <row r="880" spans="2:11" ht="12" customHeight="1">
      <c r="B880" s="158"/>
      <c r="C880" s="208"/>
      <c r="D880" s="146"/>
      <c r="E880" s="46"/>
      <c r="F880" s="335"/>
      <c r="G880" s="228"/>
    </row>
    <row r="881" spans="2:7" ht="12" customHeight="1">
      <c r="B881" s="158"/>
      <c r="C881" s="208"/>
      <c r="D881" s="146"/>
      <c r="E881" s="46"/>
      <c r="F881" s="335"/>
      <c r="G881" s="228"/>
    </row>
    <row r="882" spans="2:7" ht="12" customHeight="1">
      <c r="B882" s="158"/>
      <c r="C882" s="208"/>
      <c r="D882" s="146"/>
      <c r="E882" s="46"/>
      <c r="F882" s="335"/>
      <c r="G882" s="228"/>
    </row>
    <row r="883" spans="2:7" ht="12" customHeight="1">
      <c r="B883" s="158"/>
      <c r="C883" s="208"/>
      <c r="D883" s="146"/>
      <c r="E883" s="46"/>
      <c r="F883" s="335"/>
      <c r="G883" s="228"/>
    </row>
    <row r="884" spans="2:7" ht="12" customHeight="1">
      <c r="B884" s="158"/>
      <c r="C884" s="208"/>
      <c r="D884" s="146"/>
      <c r="E884" s="46"/>
      <c r="F884" s="335"/>
      <c r="G884" s="228"/>
    </row>
    <row r="885" spans="2:7" ht="12" customHeight="1">
      <c r="B885" s="158"/>
      <c r="C885" s="208"/>
      <c r="D885" s="146"/>
      <c r="E885" s="46"/>
      <c r="F885" s="335"/>
      <c r="G885" s="228"/>
    </row>
    <row r="886" spans="2:7" ht="12" customHeight="1">
      <c r="B886" s="158"/>
      <c r="C886" s="208"/>
      <c r="D886" s="146"/>
      <c r="E886" s="46"/>
      <c r="F886" s="335"/>
      <c r="G886" s="228"/>
    </row>
    <row r="887" spans="2:7" ht="12" customHeight="1">
      <c r="B887" s="158"/>
      <c r="C887" s="208"/>
      <c r="D887" s="146"/>
      <c r="E887" s="46"/>
      <c r="F887" s="335"/>
      <c r="G887" s="228"/>
    </row>
    <row r="888" spans="2:7" ht="12" customHeight="1">
      <c r="B888" s="158"/>
      <c r="C888" s="208"/>
      <c r="D888" s="146"/>
      <c r="E888" s="46"/>
      <c r="F888" s="335"/>
      <c r="G888" s="228"/>
    </row>
    <row r="889" spans="2:7" ht="12" customHeight="1">
      <c r="B889" s="158"/>
      <c r="C889" s="208"/>
      <c r="D889" s="146"/>
      <c r="E889" s="46"/>
      <c r="F889" s="335"/>
      <c r="G889" s="228"/>
    </row>
    <row r="890" spans="2:7" ht="12" customHeight="1">
      <c r="B890" s="158"/>
      <c r="C890" s="208"/>
      <c r="D890" s="146"/>
      <c r="E890" s="46"/>
      <c r="F890" s="335"/>
      <c r="G890" s="228"/>
    </row>
    <row r="891" spans="2:7" ht="12" customHeight="1">
      <c r="B891" s="158"/>
      <c r="C891" s="208"/>
      <c r="D891" s="146"/>
      <c r="E891" s="46"/>
      <c r="F891" s="335"/>
      <c r="G891" s="228"/>
    </row>
    <row r="892" spans="2:7" ht="12" customHeight="1">
      <c r="B892" s="158"/>
      <c r="C892" s="208"/>
      <c r="D892" s="146"/>
      <c r="E892" s="46"/>
      <c r="F892" s="335"/>
      <c r="G892" s="228"/>
    </row>
    <row r="893" spans="2:7" ht="12" customHeight="1">
      <c r="B893" s="158"/>
      <c r="C893" s="208"/>
      <c r="D893" s="146"/>
      <c r="E893" s="46"/>
      <c r="F893" s="335"/>
      <c r="G893" s="228"/>
    </row>
    <row r="894" spans="2:7" ht="12" customHeight="1">
      <c r="B894" s="158"/>
      <c r="C894" s="646"/>
      <c r="D894" s="646"/>
      <c r="E894" s="646"/>
      <c r="F894" s="330"/>
      <c r="G894" s="228"/>
    </row>
    <row r="895" spans="2:7" ht="12" customHeight="1">
      <c r="B895" s="158"/>
      <c r="C895" s="208"/>
      <c r="D895" s="146"/>
      <c r="E895" s="46"/>
      <c r="F895" s="335"/>
      <c r="G895" s="228"/>
    </row>
    <row r="896" spans="2:7" ht="12" customHeight="1">
      <c r="B896" s="158"/>
      <c r="C896" s="647"/>
      <c r="D896" s="647"/>
      <c r="E896" s="647"/>
      <c r="F896" s="647"/>
      <c r="G896" s="647"/>
    </row>
    <row r="897" spans="2:7" ht="12" customHeight="1">
      <c r="B897" s="158"/>
      <c r="C897" s="208"/>
      <c r="D897" s="146"/>
      <c r="E897" s="46"/>
      <c r="F897" s="335"/>
      <c r="G897" s="228"/>
    </row>
    <row r="898" spans="2:7" ht="12" customHeight="1">
      <c r="B898" s="158"/>
      <c r="C898" s="208"/>
      <c r="D898" s="146"/>
      <c r="E898" s="46"/>
      <c r="F898" s="335"/>
      <c r="G898" s="228"/>
    </row>
    <row r="899" spans="2:7" ht="12" customHeight="1">
      <c r="B899" s="158"/>
      <c r="C899" s="208"/>
      <c r="D899" s="146"/>
      <c r="E899" s="46"/>
      <c r="F899" s="335"/>
      <c r="G899" s="228"/>
    </row>
    <row r="900" spans="2:7" ht="12" customHeight="1">
      <c r="B900" s="158"/>
      <c r="C900" s="208"/>
      <c r="D900" s="146"/>
      <c r="E900" s="46"/>
      <c r="F900" s="335"/>
      <c r="G900" s="228"/>
    </row>
    <row r="901" spans="2:7" ht="12" customHeight="1">
      <c r="B901" s="158"/>
      <c r="C901" s="208"/>
      <c r="D901" s="146"/>
      <c r="E901" s="46"/>
      <c r="F901" s="335"/>
      <c r="G901" s="228"/>
    </row>
    <row r="902" spans="2:7" ht="12" customHeight="1">
      <c r="B902" s="158"/>
      <c r="C902" s="208"/>
      <c r="D902" s="146"/>
      <c r="E902" s="46"/>
      <c r="F902" s="335"/>
      <c r="G902" s="228"/>
    </row>
    <row r="903" spans="2:7" ht="12" customHeight="1">
      <c r="B903" s="158"/>
      <c r="C903" s="208"/>
      <c r="D903" s="146"/>
      <c r="E903" s="46"/>
      <c r="F903" s="335"/>
      <c r="G903" s="228"/>
    </row>
    <row r="904" spans="2:7" ht="12" customHeight="1">
      <c r="B904" s="158"/>
      <c r="C904" s="208"/>
      <c r="D904" s="146"/>
      <c r="E904" s="46"/>
      <c r="F904" s="335"/>
      <c r="G904" s="228"/>
    </row>
    <row r="905" spans="2:7" ht="12" customHeight="1">
      <c r="B905" s="158"/>
      <c r="C905" s="208"/>
      <c r="D905" s="146"/>
      <c r="E905" s="46"/>
      <c r="F905" s="335"/>
      <c r="G905" s="228"/>
    </row>
    <row r="906" spans="2:7" ht="12" customHeight="1">
      <c r="B906" s="158"/>
      <c r="C906" s="208"/>
      <c r="D906" s="146"/>
      <c r="E906" s="46"/>
      <c r="F906" s="335"/>
      <c r="G906" s="228"/>
    </row>
    <row r="907" spans="2:7" ht="12" customHeight="1">
      <c r="B907" s="158"/>
      <c r="C907" s="208"/>
      <c r="D907" s="146"/>
      <c r="E907" s="46"/>
      <c r="F907" s="335"/>
      <c r="G907" s="228"/>
    </row>
    <row r="908" spans="2:7" ht="12" customHeight="1">
      <c r="B908" s="158"/>
      <c r="C908" s="208"/>
      <c r="D908" s="146"/>
      <c r="E908" s="46"/>
      <c r="F908" s="335"/>
      <c r="G908" s="228"/>
    </row>
    <row r="909" spans="2:7" ht="12" customHeight="1">
      <c r="B909" s="158"/>
      <c r="C909" s="208"/>
      <c r="D909" s="146"/>
      <c r="E909" s="46"/>
      <c r="F909" s="335"/>
      <c r="G909" s="228"/>
    </row>
    <row r="910" spans="2:7" ht="12" customHeight="1">
      <c r="B910" s="158"/>
      <c r="C910" s="208"/>
      <c r="D910" s="146"/>
      <c r="E910" s="46"/>
      <c r="F910" s="335"/>
      <c r="G910" s="228"/>
    </row>
    <row r="911" spans="2:7" ht="12" customHeight="1">
      <c r="B911" s="158"/>
      <c r="C911" s="208"/>
      <c r="D911" s="146"/>
      <c r="E911" s="46"/>
      <c r="F911" s="335"/>
      <c r="G911" s="228"/>
    </row>
    <row r="912" spans="2:7" ht="12" customHeight="1">
      <c r="B912" s="158"/>
      <c r="C912" s="208"/>
      <c r="D912" s="146"/>
      <c r="E912" s="46"/>
      <c r="F912" s="335"/>
      <c r="G912" s="228"/>
    </row>
    <row r="913" spans="2:7" ht="12" customHeight="1">
      <c r="B913" s="158"/>
      <c r="C913" s="208"/>
      <c r="D913" s="146"/>
      <c r="E913" s="46"/>
      <c r="F913" s="335"/>
      <c r="G913" s="228"/>
    </row>
    <row r="914" spans="2:7" ht="12" customHeight="1">
      <c r="B914" s="158"/>
      <c r="C914" s="208"/>
      <c r="D914" s="146"/>
      <c r="E914" s="46"/>
      <c r="F914" s="335"/>
      <c r="G914" s="228"/>
    </row>
    <row r="915" spans="2:7" ht="12" customHeight="1">
      <c r="B915" s="158"/>
      <c r="C915" s="208"/>
      <c r="D915" s="146"/>
      <c r="E915" s="46"/>
      <c r="F915" s="335"/>
      <c r="G915" s="228"/>
    </row>
    <row r="916" spans="2:7" ht="12" customHeight="1">
      <c r="B916" s="158"/>
      <c r="C916" s="208"/>
      <c r="D916" s="146"/>
      <c r="E916" s="46"/>
      <c r="F916" s="335"/>
      <c r="G916" s="228"/>
    </row>
    <row r="917" spans="2:7" ht="12" customHeight="1">
      <c r="B917" s="159"/>
      <c r="C917" s="208"/>
      <c r="D917" s="146"/>
      <c r="E917" s="46"/>
      <c r="F917" s="335"/>
      <c r="G917" s="228"/>
    </row>
    <row r="918" spans="2:7" ht="12" customHeight="1">
      <c r="B918" s="159"/>
      <c r="C918" s="208"/>
      <c r="D918" s="146"/>
      <c r="E918" s="46"/>
      <c r="F918" s="335"/>
      <c r="G918" s="228"/>
    </row>
    <row r="919" spans="2:7" ht="12" customHeight="1">
      <c r="B919" s="159"/>
      <c r="C919" s="208"/>
      <c r="D919" s="146"/>
      <c r="E919" s="46"/>
      <c r="F919" s="335"/>
      <c r="G919" s="228"/>
    </row>
    <row r="920" spans="2:7" ht="12" customHeight="1">
      <c r="B920" s="159"/>
      <c r="C920" s="208"/>
      <c r="D920" s="146"/>
      <c r="E920" s="46"/>
      <c r="F920" s="335"/>
      <c r="G920" s="228"/>
    </row>
    <row r="921" spans="2:7" ht="12" customHeight="1">
      <c r="B921" s="159"/>
      <c r="C921" s="208"/>
      <c r="D921" s="146"/>
      <c r="E921" s="46"/>
      <c r="F921" s="335"/>
      <c r="G921" s="228"/>
    </row>
    <row r="922" spans="2:7" ht="12" customHeight="1">
      <c r="B922" s="160"/>
      <c r="C922" s="208"/>
      <c r="D922" s="146"/>
      <c r="E922" s="46"/>
      <c r="F922" s="335"/>
      <c r="G922" s="228"/>
    </row>
    <row r="923" spans="2:7" ht="12" customHeight="1">
      <c r="B923" s="160"/>
      <c r="C923" s="208"/>
      <c r="D923" s="146"/>
      <c r="E923" s="46"/>
      <c r="F923" s="335"/>
      <c r="G923" s="228"/>
    </row>
    <row r="924" spans="2:7" ht="12" customHeight="1">
      <c r="B924" s="160"/>
      <c r="C924" s="208"/>
      <c r="D924" s="146"/>
      <c r="E924" s="46"/>
      <c r="F924" s="335"/>
      <c r="G924" s="228"/>
    </row>
    <row r="925" spans="2:7" ht="12" customHeight="1">
      <c r="B925" s="160"/>
      <c r="C925" s="208"/>
      <c r="D925" s="146"/>
      <c r="E925" s="46"/>
      <c r="F925" s="335"/>
      <c r="G925" s="228"/>
    </row>
    <row r="926" spans="2:7" ht="12" customHeight="1">
      <c r="B926" s="160"/>
      <c r="C926" s="208"/>
      <c r="D926" s="146"/>
      <c r="E926" s="46"/>
      <c r="F926" s="335"/>
      <c r="G926" s="228"/>
    </row>
    <row r="927" spans="2:7" ht="12" customHeight="1">
      <c r="B927" s="160"/>
      <c r="C927" s="208"/>
      <c r="D927" s="146"/>
      <c r="E927" s="46"/>
      <c r="F927" s="335"/>
      <c r="G927" s="228"/>
    </row>
    <row r="928" spans="2:7" ht="12" customHeight="1">
      <c r="B928" s="160"/>
      <c r="C928" s="208"/>
      <c r="D928" s="146"/>
      <c r="E928" s="46"/>
      <c r="F928" s="335"/>
      <c r="G928" s="228"/>
    </row>
    <row r="929" spans="2:7" ht="12" customHeight="1">
      <c r="B929" s="160"/>
      <c r="C929" s="208"/>
      <c r="D929" s="146"/>
      <c r="E929" s="46"/>
      <c r="F929" s="335"/>
      <c r="G929" s="228"/>
    </row>
    <row r="930" spans="2:7" ht="12" customHeight="1">
      <c r="B930" s="160"/>
      <c r="C930" s="208"/>
      <c r="D930" s="146"/>
      <c r="E930" s="46"/>
      <c r="F930" s="335"/>
      <c r="G930" s="228"/>
    </row>
    <row r="931" spans="2:7" ht="12" customHeight="1">
      <c r="B931" s="160"/>
      <c r="C931" s="208"/>
      <c r="D931" s="146"/>
      <c r="E931" s="46"/>
      <c r="F931" s="335"/>
      <c r="G931" s="228"/>
    </row>
    <row r="932" spans="2:7" ht="12" customHeight="1">
      <c r="B932" s="160"/>
      <c r="C932" s="208"/>
      <c r="D932" s="146"/>
      <c r="E932" s="46"/>
      <c r="F932" s="335"/>
      <c r="G932" s="228"/>
    </row>
    <row r="933" spans="2:7" ht="12" customHeight="1">
      <c r="B933" s="160"/>
      <c r="C933" s="208"/>
      <c r="D933" s="146"/>
      <c r="E933" s="46"/>
      <c r="F933" s="335"/>
      <c r="G933" s="228"/>
    </row>
    <row r="934" spans="2:7" ht="12" customHeight="1">
      <c r="B934" s="160"/>
      <c r="C934" s="208"/>
      <c r="D934" s="146"/>
      <c r="E934" s="46"/>
      <c r="F934" s="335"/>
      <c r="G934" s="228"/>
    </row>
    <row r="935" spans="2:7" ht="12" customHeight="1">
      <c r="B935" s="160"/>
      <c r="C935" s="208"/>
      <c r="D935" s="146"/>
      <c r="E935" s="46"/>
      <c r="F935" s="335"/>
      <c r="G935" s="228"/>
    </row>
    <row r="936" spans="2:7" ht="12" customHeight="1">
      <c r="B936" s="160"/>
      <c r="C936" s="208"/>
      <c r="D936" s="146"/>
      <c r="E936" s="46"/>
      <c r="F936" s="335"/>
      <c r="G936" s="228"/>
    </row>
    <row r="937" spans="2:7" ht="12" customHeight="1">
      <c r="B937" s="160"/>
      <c r="C937" s="208"/>
      <c r="D937" s="146"/>
      <c r="E937" s="46"/>
      <c r="F937" s="335"/>
      <c r="G937" s="228"/>
    </row>
    <row r="938" spans="2:7" ht="12" customHeight="1">
      <c r="B938" s="160"/>
      <c r="C938" s="208"/>
      <c r="D938" s="146"/>
      <c r="E938" s="46"/>
      <c r="F938" s="335"/>
      <c r="G938" s="228"/>
    </row>
    <row r="939" spans="2:7" ht="12" customHeight="1">
      <c r="B939" s="160"/>
      <c r="C939" s="208"/>
      <c r="D939" s="146"/>
      <c r="E939" s="46"/>
      <c r="F939" s="335"/>
      <c r="G939" s="228"/>
    </row>
    <row r="940" spans="2:7" ht="12" customHeight="1">
      <c r="B940" s="160"/>
      <c r="C940" s="208"/>
      <c r="D940" s="146"/>
      <c r="E940" s="46"/>
      <c r="F940" s="335"/>
      <c r="G940" s="228"/>
    </row>
    <row r="941" spans="2:7" ht="12" customHeight="1">
      <c r="B941" s="160"/>
      <c r="C941" s="208"/>
      <c r="D941" s="146"/>
      <c r="E941" s="46"/>
      <c r="F941" s="335"/>
      <c r="G941" s="228"/>
    </row>
    <row r="942" spans="2:7" ht="12" customHeight="1">
      <c r="B942" s="160"/>
      <c r="C942" s="208"/>
      <c r="D942" s="146"/>
      <c r="E942" s="46"/>
      <c r="F942" s="335"/>
      <c r="G942" s="228"/>
    </row>
    <row r="943" spans="2:7" ht="12" customHeight="1">
      <c r="B943" s="160"/>
      <c r="C943" s="208"/>
      <c r="D943" s="146"/>
      <c r="E943" s="46"/>
      <c r="F943" s="335"/>
      <c r="G943" s="228"/>
    </row>
    <row r="944" spans="2:7" ht="12" customHeight="1">
      <c r="B944" s="160"/>
      <c r="C944" s="208"/>
      <c r="D944" s="146"/>
      <c r="E944" s="46"/>
      <c r="F944" s="335"/>
      <c r="G944" s="228"/>
    </row>
    <row r="945" spans="1:18" ht="12" customHeight="1">
      <c r="B945" s="160"/>
      <c r="C945" s="208"/>
      <c r="D945" s="146"/>
      <c r="E945" s="46"/>
      <c r="F945" s="335"/>
      <c r="G945" s="228"/>
    </row>
    <row r="946" spans="1:18" ht="12" customHeight="1">
      <c r="B946" s="160"/>
      <c r="C946" s="208"/>
      <c r="D946" s="146"/>
      <c r="E946" s="46"/>
      <c r="F946" s="335"/>
      <c r="G946" s="228"/>
      <c r="M946" s="16"/>
      <c r="N946" s="16"/>
      <c r="O946" s="16"/>
      <c r="P946" s="16"/>
      <c r="Q946" s="16"/>
      <c r="R946" s="16"/>
    </row>
    <row r="947" spans="1:18" ht="12" customHeight="1">
      <c r="B947" s="160"/>
      <c r="C947" s="208"/>
      <c r="D947" s="146"/>
      <c r="E947" s="46"/>
      <c r="F947" s="335"/>
      <c r="G947" s="228"/>
    </row>
    <row r="948" spans="1:18" s="16" customFormat="1" ht="12" customHeight="1">
      <c r="A948"/>
      <c r="B948" s="160"/>
      <c r="C948" s="208"/>
      <c r="D948" s="146"/>
      <c r="E948" s="46"/>
      <c r="F948" s="335"/>
      <c r="G948" s="228"/>
      <c r="H948"/>
      <c r="I948"/>
      <c r="J948"/>
      <c r="K948"/>
      <c r="L948"/>
      <c r="M948"/>
      <c r="N948"/>
      <c r="O948"/>
      <c r="P948"/>
      <c r="Q948"/>
      <c r="R948"/>
    </row>
    <row r="949" spans="1:18" ht="12" customHeight="1">
      <c r="A949" s="16"/>
      <c r="B949" s="160"/>
      <c r="C949" s="208"/>
      <c r="D949" s="146"/>
      <c r="E949" s="46"/>
      <c r="F949" s="335"/>
      <c r="G949" s="228"/>
    </row>
    <row r="950" spans="1:18" ht="12" customHeight="1">
      <c r="B950" s="160"/>
      <c r="C950" s="208"/>
      <c r="D950" s="146"/>
      <c r="E950" s="46"/>
      <c r="F950" s="335"/>
      <c r="G950" s="228"/>
    </row>
    <row r="951" spans="1:18" ht="12" customHeight="1">
      <c r="B951" s="160"/>
      <c r="C951" s="208"/>
      <c r="D951" s="146"/>
      <c r="E951" s="46"/>
      <c r="F951" s="335"/>
      <c r="G951" s="228"/>
    </row>
    <row r="952" spans="1:18" ht="12" customHeight="1">
      <c r="B952" s="160"/>
      <c r="C952" s="208"/>
      <c r="D952" s="146"/>
      <c r="E952" s="46"/>
      <c r="F952" s="335"/>
      <c r="G952" s="228"/>
    </row>
    <row r="953" spans="1:18" ht="12" customHeight="1">
      <c r="B953" s="160"/>
      <c r="C953" s="208"/>
      <c r="D953" s="146"/>
      <c r="E953" s="46"/>
      <c r="F953" s="335"/>
      <c r="G953" s="228"/>
    </row>
    <row r="954" spans="1:18" ht="12" customHeight="1">
      <c r="B954" s="160"/>
      <c r="C954" s="208"/>
      <c r="D954" s="146"/>
      <c r="E954" s="46"/>
      <c r="F954" s="335"/>
      <c r="G954" s="228"/>
    </row>
    <row r="955" spans="1:18" ht="12" customHeight="1">
      <c r="B955" s="160"/>
      <c r="C955" s="208"/>
      <c r="D955" s="146"/>
      <c r="E955" s="46"/>
      <c r="F955" s="335"/>
      <c r="G955" s="228"/>
    </row>
    <row r="956" spans="1:18" ht="12" customHeight="1">
      <c r="B956" s="160"/>
      <c r="C956" s="208"/>
      <c r="D956" s="146"/>
      <c r="E956" s="46"/>
      <c r="F956" s="335"/>
      <c r="G956" s="228"/>
    </row>
    <row r="957" spans="1:18" ht="12" customHeight="1">
      <c r="B957" s="160"/>
      <c r="C957" s="208"/>
      <c r="D957" s="146"/>
      <c r="E957" s="46"/>
      <c r="F957" s="335"/>
      <c r="G957" s="228"/>
    </row>
    <row r="958" spans="1:18" ht="12" customHeight="1">
      <c r="B958" s="160"/>
      <c r="C958" s="208"/>
      <c r="D958" s="146"/>
      <c r="E958" s="46"/>
      <c r="F958" s="335"/>
      <c r="G958" s="228"/>
    </row>
    <row r="959" spans="1:18" ht="12" customHeight="1">
      <c r="B959" s="160"/>
      <c r="C959" s="208"/>
      <c r="D959" s="146"/>
      <c r="E959" s="46"/>
      <c r="F959" s="335"/>
      <c r="G959" s="228"/>
    </row>
    <row r="960" spans="1:18" ht="12" customHeight="1">
      <c r="B960" s="160"/>
      <c r="C960" s="208"/>
      <c r="D960" s="146"/>
      <c r="E960" s="46"/>
      <c r="F960" s="335"/>
      <c r="G960" s="228"/>
    </row>
    <row r="961" spans="2:7" ht="12" customHeight="1">
      <c r="B961" s="160"/>
      <c r="C961" s="208"/>
      <c r="D961" s="146"/>
      <c r="E961" s="46"/>
      <c r="F961" s="335"/>
      <c r="G961" s="228"/>
    </row>
    <row r="962" spans="2:7" ht="12" customHeight="1">
      <c r="B962" s="160"/>
      <c r="C962" s="208"/>
      <c r="D962" s="146"/>
      <c r="E962" s="46"/>
      <c r="F962" s="335"/>
      <c r="G962" s="228"/>
    </row>
    <row r="963" spans="2:7" ht="12" customHeight="1">
      <c r="B963" s="160"/>
      <c r="C963" s="208"/>
      <c r="D963" s="146"/>
      <c r="E963" s="46"/>
      <c r="F963" s="335"/>
      <c r="G963" s="228"/>
    </row>
    <row r="964" spans="2:7" ht="12" customHeight="1">
      <c r="B964" s="160"/>
      <c r="C964" s="208"/>
      <c r="D964" s="146"/>
      <c r="E964" s="46"/>
      <c r="F964" s="335"/>
      <c r="G964" s="228"/>
    </row>
    <row r="965" spans="2:7" ht="12" customHeight="1">
      <c r="B965" s="160"/>
      <c r="C965" s="208"/>
      <c r="D965" s="146"/>
      <c r="E965" s="46"/>
      <c r="F965" s="335"/>
      <c r="G965" s="228"/>
    </row>
    <row r="966" spans="2:7" ht="12" customHeight="1">
      <c r="B966" s="160"/>
      <c r="C966" s="208"/>
      <c r="D966" s="146"/>
      <c r="E966" s="46"/>
      <c r="F966" s="335"/>
      <c r="G966" s="228"/>
    </row>
    <row r="967" spans="2:7" ht="12" customHeight="1">
      <c r="B967" s="160"/>
      <c r="C967" s="208"/>
      <c r="D967" s="146"/>
      <c r="E967" s="46"/>
      <c r="F967" s="335"/>
      <c r="G967" s="228"/>
    </row>
    <row r="968" spans="2:7" ht="12" customHeight="1">
      <c r="B968" s="160"/>
      <c r="C968" s="208"/>
      <c r="D968" s="146"/>
      <c r="E968" s="46"/>
      <c r="F968" s="335"/>
      <c r="G968" s="228"/>
    </row>
    <row r="969" spans="2:7" ht="12" customHeight="1">
      <c r="B969" s="160"/>
      <c r="C969" s="208"/>
      <c r="D969" s="146"/>
      <c r="E969" s="46"/>
      <c r="F969" s="335"/>
      <c r="G969" s="228"/>
    </row>
    <row r="970" spans="2:7" ht="12" customHeight="1">
      <c r="B970" s="160"/>
      <c r="C970" s="208"/>
      <c r="D970" s="146"/>
      <c r="E970" s="46"/>
      <c r="F970" s="335"/>
      <c r="G970" s="228"/>
    </row>
    <row r="971" spans="2:7" ht="12" customHeight="1">
      <c r="B971" s="160"/>
      <c r="C971" s="208"/>
      <c r="D971" s="146"/>
      <c r="E971" s="46"/>
      <c r="F971" s="335"/>
      <c r="G971" s="228"/>
    </row>
    <row r="972" spans="2:7" ht="12" customHeight="1">
      <c r="B972" s="160"/>
      <c r="C972" s="208"/>
      <c r="D972" s="146"/>
      <c r="E972" s="46"/>
      <c r="F972" s="335"/>
      <c r="G972" s="228"/>
    </row>
    <row r="973" spans="2:7" ht="12" customHeight="1">
      <c r="B973" s="160"/>
      <c r="C973" s="208"/>
      <c r="D973" s="146"/>
      <c r="E973" s="46"/>
      <c r="F973" s="335"/>
      <c r="G973" s="228"/>
    </row>
    <row r="974" spans="2:7" ht="12" customHeight="1">
      <c r="B974" s="160"/>
      <c r="C974" s="208"/>
      <c r="D974" s="146"/>
      <c r="E974" s="46"/>
      <c r="F974" s="335"/>
      <c r="G974" s="228"/>
    </row>
    <row r="975" spans="2:7" ht="12" customHeight="1">
      <c r="B975" s="160"/>
      <c r="C975" s="208"/>
      <c r="D975" s="146"/>
      <c r="E975" s="46"/>
      <c r="F975" s="335"/>
      <c r="G975" s="228"/>
    </row>
    <row r="976" spans="2:7" ht="12" customHeight="1">
      <c r="B976" s="160"/>
      <c r="C976" s="208"/>
      <c r="D976" s="146"/>
      <c r="E976" s="46"/>
      <c r="F976" s="335"/>
      <c r="G976" s="228"/>
    </row>
    <row r="977" spans="2:7" ht="12" customHeight="1">
      <c r="B977" s="160"/>
      <c r="C977" s="208"/>
      <c r="D977" s="146"/>
      <c r="E977" s="46"/>
      <c r="F977" s="335"/>
      <c r="G977" s="228"/>
    </row>
    <row r="978" spans="2:7" ht="12" customHeight="1">
      <c r="B978" s="160"/>
      <c r="C978" s="208"/>
      <c r="D978" s="146"/>
      <c r="E978" s="46"/>
      <c r="F978" s="335"/>
      <c r="G978" s="228"/>
    </row>
    <row r="979" spans="2:7" ht="12" customHeight="1">
      <c r="B979" s="160"/>
      <c r="C979" s="208"/>
      <c r="D979" s="146"/>
      <c r="E979" s="46"/>
      <c r="F979" s="335"/>
      <c r="G979" s="228"/>
    </row>
    <row r="980" spans="2:7" ht="12" customHeight="1">
      <c r="B980" s="160"/>
      <c r="C980" s="208"/>
      <c r="D980" s="146"/>
      <c r="E980" s="46"/>
      <c r="F980" s="335"/>
      <c r="G980" s="228"/>
    </row>
    <row r="981" spans="2:7" ht="12" customHeight="1">
      <c r="B981" s="160"/>
      <c r="C981" s="208"/>
      <c r="D981" s="146"/>
      <c r="E981" s="46"/>
      <c r="F981" s="335"/>
      <c r="G981" s="228"/>
    </row>
    <row r="982" spans="2:7" ht="12" customHeight="1">
      <c r="B982" s="160"/>
      <c r="C982" s="208"/>
      <c r="D982" s="146"/>
      <c r="E982" s="46"/>
      <c r="F982" s="335"/>
      <c r="G982" s="228"/>
    </row>
    <row r="983" spans="2:7" ht="12" customHeight="1">
      <c r="B983" s="160"/>
      <c r="C983" s="208"/>
      <c r="D983" s="146"/>
      <c r="E983" s="46"/>
      <c r="F983" s="335"/>
      <c r="G983" s="228"/>
    </row>
    <row r="984" spans="2:7" ht="12" customHeight="1">
      <c r="B984" s="160"/>
      <c r="C984" s="208"/>
      <c r="D984" s="146"/>
      <c r="E984" s="46"/>
      <c r="F984" s="335"/>
      <c r="G984" s="228"/>
    </row>
    <row r="985" spans="2:7" ht="12" customHeight="1">
      <c r="B985" s="160"/>
      <c r="C985" s="208"/>
      <c r="D985" s="146"/>
      <c r="E985" s="46"/>
      <c r="F985" s="335"/>
      <c r="G985" s="228"/>
    </row>
    <row r="986" spans="2:7" ht="12" customHeight="1">
      <c r="B986" s="160"/>
      <c r="C986" s="208"/>
      <c r="D986" s="146"/>
      <c r="E986" s="46"/>
      <c r="F986" s="335"/>
      <c r="G986" s="228"/>
    </row>
    <row r="987" spans="2:7" ht="12" customHeight="1">
      <c r="B987" s="160"/>
      <c r="C987" s="208"/>
      <c r="D987" s="146"/>
      <c r="E987" s="46"/>
      <c r="F987" s="335"/>
      <c r="G987" s="228"/>
    </row>
    <row r="988" spans="2:7" ht="12" customHeight="1">
      <c r="B988" s="160"/>
      <c r="C988" s="208"/>
      <c r="D988" s="146"/>
      <c r="E988" s="46"/>
      <c r="F988" s="335"/>
      <c r="G988" s="228"/>
    </row>
    <row r="989" spans="2:7" ht="12" customHeight="1">
      <c r="B989" s="160"/>
      <c r="C989" s="208"/>
      <c r="D989" s="146"/>
      <c r="E989" s="46"/>
      <c r="F989" s="335"/>
      <c r="G989" s="228"/>
    </row>
    <row r="990" spans="2:7" ht="12" customHeight="1">
      <c r="B990" s="160"/>
      <c r="C990" s="208"/>
      <c r="D990" s="146"/>
      <c r="E990" s="46"/>
      <c r="F990" s="335"/>
      <c r="G990" s="228"/>
    </row>
    <row r="991" spans="2:7" ht="12" customHeight="1">
      <c r="B991" s="160"/>
      <c r="C991" s="208"/>
      <c r="D991" s="146"/>
      <c r="E991" s="46"/>
      <c r="F991" s="335"/>
      <c r="G991" s="228"/>
    </row>
    <row r="992" spans="2:7" ht="12" customHeight="1">
      <c r="B992" s="160"/>
      <c r="C992" s="208"/>
      <c r="D992" s="146"/>
      <c r="E992" s="46"/>
      <c r="F992" s="335"/>
      <c r="G992" s="228"/>
    </row>
    <row r="993" spans="2:7" ht="12" customHeight="1">
      <c r="B993" s="160"/>
      <c r="C993" s="208"/>
      <c r="D993" s="146"/>
      <c r="E993" s="46"/>
      <c r="F993" s="335"/>
      <c r="G993" s="228"/>
    </row>
    <row r="994" spans="2:7" ht="12" customHeight="1">
      <c r="B994" s="160"/>
      <c r="C994" s="208"/>
      <c r="D994" s="146"/>
      <c r="E994" s="46"/>
      <c r="F994" s="335"/>
      <c r="G994" s="228"/>
    </row>
    <row r="995" spans="2:7" ht="12" customHeight="1">
      <c r="B995" s="160"/>
      <c r="C995" s="208"/>
      <c r="D995" s="146"/>
      <c r="E995" s="46"/>
      <c r="F995" s="335"/>
      <c r="G995" s="228"/>
    </row>
    <row r="996" spans="2:7" ht="12" customHeight="1">
      <c r="B996" s="160"/>
      <c r="C996" s="208"/>
      <c r="D996" s="146"/>
      <c r="E996" s="46"/>
      <c r="F996" s="335"/>
      <c r="G996" s="228"/>
    </row>
    <row r="997" spans="2:7" ht="12" customHeight="1">
      <c r="B997" s="160"/>
      <c r="C997" s="208"/>
      <c r="D997" s="146"/>
      <c r="E997" s="46"/>
      <c r="F997" s="335"/>
      <c r="G997" s="228"/>
    </row>
    <row r="998" spans="2:7" ht="12" customHeight="1">
      <c r="B998" s="160"/>
      <c r="C998" s="208"/>
      <c r="D998" s="146"/>
      <c r="E998" s="46"/>
      <c r="F998" s="335"/>
      <c r="G998" s="228"/>
    </row>
    <row r="999" spans="2:7" ht="12" customHeight="1">
      <c r="B999" s="160"/>
      <c r="C999" s="208"/>
      <c r="D999" s="146"/>
      <c r="E999" s="46"/>
      <c r="F999" s="335"/>
      <c r="G999" s="228"/>
    </row>
    <row r="1000" spans="2:7" ht="12" customHeight="1">
      <c r="B1000" s="160"/>
      <c r="C1000" s="208"/>
      <c r="D1000" s="146"/>
      <c r="E1000" s="46"/>
      <c r="F1000" s="335"/>
      <c r="G1000" s="228"/>
    </row>
    <row r="1001" spans="2:7" ht="12" customHeight="1">
      <c r="B1001" s="160"/>
      <c r="C1001" s="208"/>
      <c r="D1001" s="146"/>
      <c r="E1001" s="46"/>
      <c r="F1001" s="335"/>
      <c r="G1001" s="228"/>
    </row>
    <row r="1002" spans="2:7" ht="12" customHeight="1">
      <c r="B1002" s="160"/>
      <c r="C1002" s="208"/>
      <c r="D1002" s="146"/>
      <c r="E1002" s="46"/>
      <c r="F1002" s="335"/>
      <c r="G1002" s="228"/>
    </row>
    <row r="1003" spans="2:7" ht="12" customHeight="1">
      <c r="B1003" s="160"/>
      <c r="C1003" s="208"/>
      <c r="D1003" s="146"/>
      <c r="E1003" s="46"/>
      <c r="F1003" s="335"/>
      <c r="G1003" s="228"/>
    </row>
    <row r="1004" spans="2:7" ht="12" customHeight="1">
      <c r="B1004" s="160"/>
      <c r="C1004" s="208"/>
      <c r="D1004" s="146"/>
      <c r="E1004" s="46"/>
      <c r="F1004" s="335"/>
      <c r="G1004" s="228"/>
    </row>
    <row r="1005" spans="2:7" ht="12" customHeight="1">
      <c r="B1005" s="160"/>
      <c r="C1005" s="208"/>
      <c r="D1005" s="146"/>
      <c r="E1005" s="46"/>
      <c r="F1005" s="335"/>
      <c r="G1005" s="228"/>
    </row>
    <row r="1006" spans="2:7" ht="12" customHeight="1">
      <c r="B1006" s="160"/>
      <c r="C1006" s="208"/>
      <c r="D1006" s="146"/>
      <c r="E1006" s="46"/>
      <c r="F1006" s="335"/>
      <c r="G1006" s="228"/>
    </row>
    <row r="1007" spans="2:7" ht="12" customHeight="1">
      <c r="B1007" s="160"/>
      <c r="C1007" s="208"/>
      <c r="D1007" s="146"/>
      <c r="E1007" s="46"/>
      <c r="F1007" s="335"/>
      <c r="G1007" s="228"/>
    </row>
    <row r="1008" spans="2:7" ht="12" customHeight="1">
      <c r="B1008" s="160"/>
      <c r="C1008" s="208"/>
      <c r="D1008" s="146"/>
      <c r="E1008" s="46"/>
      <c r="F1008" s="335"/>
      <c r="G1008" s="228"/>
    </row>
    <row r="1009" spans="2:7" ht="12" customHeight="1">
      <c r="B1009" s="160"/>
      <c r="C1009" s="208"/>
      <c r="D1009" s="146"/>
      <c r="E1009" s="46"/>
      <c r="F1009" s="335"/>
      <c r="G1009" s="228"/>
    </row>
    <row r="1010" spans="2:7" ht="12" customHeight="1">
      <c r="B1010" s="160"/>
      <c r="C1010" s="208"/>
      <c r="D1010" s="146"/>
      <c r="E1010" s="46"/>
      <c r="F1010" s="335"/>
      <c r="G1010" s="228"/>
    </row>
    <row r="1011" spans="2:7" ht="12" customHeight="1">
      <c r="B1011" s="160"/>
      <c r="C1011" s="208"/>
      <c r="D1011" s="146"/>
      <c r="E1011" s="46"/>
      <c r="F1011" s="335"/>
      <c r="G1011" s="228"/>
    </row>
    <row r="1012" spans="2:7" ht="12" customHeight="1">
      <c r="B1012" s="160"/>
      <c r="C1012" s="208"/>
      <c r="D1012" s="146"/>
      <c r="E1012" s="46"/>
      <c r="F1012" s="335"/>
      <c r="G1012" s="228"/>
    </row>
    <row r="1013" spans="2:7" ht="12" customHeight="1">
      <c r="B1013" s="160"/>
      <c r="C1013" s="208"/>
      <c r="D1013" s="146"/>
      <c r="E1013" s="46"/>
      <c r="F1013" s="335"/>
      <c r="G1013" s="228"/>
    </row>
    <row r="1014" spans="2:7" ht="12" customHeight="1">
      <c r="B1014" s="160"/>
      <c r="C1014" s="208"/>
      <c r="D1014" s="146"/>
      <c r="E1014" s="46"/>
      <c r="F1014" s="335"/>
      <c r="G1014" s="228"/>
    </row>
    <row r="1015" spans="2:7" ht="12" customHeight="1">
      <c r="B1015" s="160"/>
      <c r="C1015" s="208"/>
      <c r="D1015" s="146"/>
      <c r="E1015" s="46"/>
      <c r="F1015" s="335"/>
      <c r="G1015" s="228"/>
    </row>
    <row r="1016" spans="2:7" ht="12" customHeight="1">
      <c r="B1016" s="160"/>
      <c r="C1016" s="208"/>
      <c r="D1016" s="146"/>
      <c r="E1016" s="46"/>
      <c r="F1016" s="335"/>
      <c r="G1016" s="228"/>
    </row>
    <row r="1017" spans="2:7" ht="12" customHeight="1">
      <c r="B1017" s="160"/>
      <c r="C1017" s="208"/>
      <c r="D1017" s="146"/>
      <c r="E1017" s="46"/>
      <c r="F1017" s="335"/>
      <c r="G1017" s="228"/>
    </row>
    <row r="1018" spans="2:7" ht="12" customHeight="1">
      <c r="B1018" s="160"/>
      <c r="C1018" s="208"/>
      <c r="D1018" s="146"/>
      <c r="E1018" s="46"/>
      <c r="F1018" s="335"/>
      <c r="G1018" s="228"/>
    </row>
    <row r="1019" spans="2:7" ht="12" customHeight="1">
      <c r="B1019" s="160"/>
      <c r="C1019" s="208"/>
      <c r="D1019" s="146"/>
      <c r="E1019" s="46"/>
      <c r="F1019" s="335"/>
      <c r="G1019" s="228"/>
    </row>
    <row r="1020" spans="2:7" ht="12" customHeight="1">
      <c r="B1020" s="160"/>
      <c r="C1020" s="208"/>
      <c r="D1020" s="146"/>
      <c r="E1020" s="46"/>
      <c r="F1020" s="335"/>
      <c r="G1020" s="228"/>
    </row>
    <row r="1021" spans="2:7" ht="12" customHeight="1">
      <c r="B1021" s="160"/>
      <c r="C1021" s="208"/>
      <c r="D1021" s="146"/>
      <c r="E1021" s="46"/>
      <c r="F1021" s="335"/>
      <c r="G1021" s="228"/>
    </row>
    <row r="1022" spans="2:7" ht="12" customHeight="1">
      <c r="B1022" s="160"/>
      <c r="C1022" s="208"/>
      <c r="D1022" s="146"/>
      <c r="E1022" s="46"/>
      <c r="F1022" s="335"/>
      <c r="G1022" s="228"/>
    </row>
    <row r="1023" spans="2:7" ht="12" customHeight="1">
      <c r="B1023" s="160"/>
      <c r="C1023" s="208"/>
      <c r="D1023" s="146"/>
      <c r="E1023" s="46"/>
      <c r="F1023" s="335"/>
      <c r="G1023" s="228"/>
    </row>
    <row r="1024" spans="2:7" ht="12" customHeight="1">
      <c r="B1024" s="160"/>
      <c r="C1024" s="208"/>
      <c r="D1024" s="146"/>
      <c r="E1024" s="46"/>
      <c r="F1024" s="335"/>
      <c r="G1024" s="228"/>
    </row>
    <row r="1025" spans="2:7" ht="12" customHeight="1">
      <c r="B1025" s="160"/>
      <c r="C1025" s="208"/>
      <c r="D1025" s="146"/>
      <c r="E1025" s="46"/>
      <c r="F1025" s="335"/>
      <c r="G1025" s="228"/>
    </row>
    <row r="1026" spans="2:7" ht="12" customHeight="1">
      <c r="B1026" s="160"/>
      <c r="C1026" s="208"/>
      <c r="D1026" s="146"/>
      <c r="E1026" s="46"/>
      <c r="F1026" s="335"/>
      <c r="G1026" s="228"/>
    </row>
    <row r="1027" spans="2:7" ht="12" customHeight="1">
      <c r="B1027" s="160"/>
      <c r="C1027" s="208"/>
      <c r="D1027" s="146"/>
      <c r="E1027" s="46"/>
      <c r="F1027" s="335"/>
      <c r="G1027" s="228"/>
    </row>
    <row r="1028" spans="2:7" ht="12" customHeight="1">
      <c r="B1028" s="160"/>
      <c r="C1028" s="208"/>
      <c r="D1028" s="146"/>
      <c r="E1028" s="46"/>
      <c r="F1028" s="335"/>
      <c r="G1028" s="228"/>
    </row>
    <row r="1029" spans="2:7" ht="12" customHeight="1">
      <c r="B1029" s="160"/>
      <c r="C1029" s="208"/>
      <c r="D1029" s="146"/>
      <c r="E1029" s="46"/>
      <c r="F1029" s="335"/>
      <c r="G1029" s="228"/>
    </row>
    <row r="1030" spans="2:7" ht="12" customHeight="1">
      <c r="B1030" s="160"/>
      <c r="C1030" s="208"/>
      <c r="D1030" s="146"/>
      <c r="E1030" s="46"/>
      <c r="F1030" s="335"/>
      <c r="G1030" s="228"/>
    </row>
    <row r="1031" spans="2:7" ht="12" customHeight="1">
      <c r="B1031" s="160"/>
      <c r="C1031" s="208"/>
      <c r="D1031" s="146"/>
      <c r="E1031" s="46"/>
      <c r="F1031" s="335"/>
      <c r="G1031" s="228"/>
    </row>
    <row r="1032" spans="2:7" ht="12" customHeight="1">
      <c r="B1032" s="160"/>
      <c r="C1032" s="208"/>
      <c r="D1032" s="146"/>
      <c r="E1032" s="46"/>
      <c r="F1032" s="335"/>
      <c r="G1032" s="228"/>
    </row>
    <row r="1033" spans="2:7" ht="12" customHeight="1">
      <c r="B1033" s="160"/>
      <c r="C1033" s="208"/>
      <c r="D1033" s="146"/>
      <c r="E1033" s="46"/>
      <c r="F1033" s="335"/>
      <c r="G1033" s="228"/>
    </row>
    <row r="1034" spans="2:7" ht="12" customHeight="1">
      <c r="B1034" s="160"/>
      <c r="C1034" s="208"/>
      <c r="D1034" s="146"/>
      <c r="E1034" s="46"/>
      <c r="F1034" s="335"/>
      <c r="G1034" s="228"/>
    </row>
    <row r="1035" spans="2:7" ht="12" customHeight="1">
      <c r="B1035" s="160"/>
      <c r="C1035" s="208"/>
      <c r="D1035" s="146"/>
      <c r="E1035" s="46"/>
      <c r="F1035" s="335"/>
      <c r="G1035" s="228"/>
    </row>
    <row r="1036" spans="2:7" ht="12" customHeight="1">
      <c r="B1036" s="160"/>
      <c r="C1036" s="208"/>
      <c r="D1036" s="146"/>
      <c r="E1036" s="46"/>
      <c r="F1036" s="335"/>
      <c r="G1036" s="228"/>
    </row>
    <row r="1037" spans="2:7" ht="12" customHeight="1">
      <c r="B1037" s="160"/>
      <c r="C1037" s="208"/>
      <c r="D1037" s="146"/>
      <c r="E1037" s="46"/>
      <c r="F1037" s="335"/>
      <c r="G1037" s="228"/>
    </row>
    <row r="1038" spans="2:7" ht="12" customHeight="1">
      <c r="B1038" s="160"/>
      <c r="C1038" s="208"/>
      <c r="D1038" s="146"/>
      <c r="E1038" s="46"/>
      <c r="F1038" s="335"/>
      <c r="G1038" s="228"/>
    </row>
    <row r="1039" spans="2:7" ht="12" customHeight="1">
      <c r="B1039" s="160"/>
      <c r="C1039" s="208"/>
      <c r="D1039" s="146"/>
      <c r="E1039" s="46"/>
      <c r="F1039" s="335"/>
      <c r="G1039" s="228"/>
    </row>
    <row r="1040" spans="2:7" ht="12" customHeight="1">
      <c r="B1040" s="160"/>
      <c r="C1040" s="208"/>
      <c r="D1040" s="146"/>
      <c r="E1040" s="46"/>
      <c r="F1040" s="335"/>
      <c r="G1040" s="228"/>
    </row>
    <row r="1041" spans="2:7" ht="12" customHeight="1">
      <c r="B1041" s="160"/>
      <c r="C1041" s="208"/>
      <c r="D1041" s="146"/>
      <c r="E1041" s="46"/>
      <c r="F1041" s="335"/>
      <c r="G1041" s="228"/>
    </row>
    <row r="1042" spans="2:7" ht="12" customHeight="1">
      <c r="B1042" s="160"/>
      <c r="C1042" s="208"/>
      <c r="D1042" s="146"/>
      <c r="E1042" s="46"/>
      <c r="F1042" s="335"/>
      <c r="G1042" s="228"/>
    </row>
    <row r="1043" spans="2:7" ht="12" customHeight="1">
      <c r="B1043" s="160"/>
      <c r="C1043" s="208"/>
      <c r="D1043" s="146"/>
      <c r="E1043" s="46"/>
      <c r="F1043" s="335"/>
      <c r="G1043" s="228"/>
    </row>
    <row r="1044" spans="2:7" ht="12" customHeight="1">
      <c r="B1044" s="160"/>
      <c r="C1044" s="208"/>
      <c r="D1044" s="146"/>
      <c r="E1044" s="46"/>
      <c r="F1044" s="335"/>
      <c r="G1044" s="228"/>
    </row>
    <row r="1045" spans="2:7" ht="12" customHeight="1">
      <c r="B1045" s="160"/>
      <c r="C1045" s="208"/>
      <c r="D1045" s="146"/>
      <c r="E1045" s="46"/>
      <c r="F1045" s="335"/>
      <c r="G1045" s="228"/>
    </row>
    <row r="1046" spans="2:7" ht="12" customHeight="1">
      <c r="B1046" s="160"/>
      <c r="C1046" s="208"/>
      <c r="D1046" s="146"/>
      <c r="E1046" s="46"/>
      <c r="F1046" s="335"/>
      <c r="G1046" s="228"/>
    </row>
    <row r="1047" spans="2:7" ht="12" customHeight="1">
      <c r="B1047" s="160"/>
      <c r="C1047" s="208"/>
      <c r="D1047" s="146"/>
      <c r="E1047" s="46"/>
      <c r="F1047" s="335"/>
      <c r="G1047" s="228"/>
    </row>
    <row r="1048" spans="2:7" ht="12" customHeight="1">
      <c r="B1048" s="160"/>
      <c r="C1048" s="208"/>
      <c r="D1048" s="146"/>
      <c r="E1048" s="46"/>
      <c r="F1048" s="335"/>
      <c r="G1048" s="228"/>
    </row>
    <row r="1049" spans="2:7" ht="12" customHeight="1">
      <c r="B1049" s="160"/>
      <c r="C1049" s="208"/>
      <c r="D1049" s="146"/>
      <c r="E1049" s="46"/>
      <c r="F1049" s="335"/>
      <c r="G1049" s="228"/>
    </row>
    <row r="1050" spans="2:7" ht="12" customHeight="1">
      <c r="B1050" s="160"/>
      <c r="C1050" s="208"/>
      <c r="D1050" s="146"/>
      <c r="E1050" s="46"/>
      <c r="F1050" s="335"/>
      <c r="G1050" s="228"/>
    </row>
    <row r="1051" spans="2:7" ht="12" customHeight="1">
      <c r="B1051" s="160"/>
      <c r="C1051" s="208"/>
      <c r="D1051" s="146"/>
      <c r="E1051" s="46"/>
      <c r="F1051" s="335"/>
      <c r="G1051" s="228"/>
    </row>
    <row r="1052" spans="2:7" ht="12" customHeight="1">
      <c r="B1052" s="160"/>
      <c r="C1052" s="208"/>
      <c r="D1052" s="146"/>
      <c r="E1052" s="46"/>
      <c r="F1052" s="335"/>
      <c r="G1052" s="228"/>
    </row>
    <row r="1053" spans="2:7" ht="12" customHeight="1">
      <c r="B1053" s="160"/>
      <c r="C1053" s="208"/>
      <c r="D1053" s="146"/>
      <c r="E1053" s="46"/>
      <c r="F1053" s="335"/>
      <c r="G1053" s="228"/>
    </row>
    <row r="1054" spans="2:7" ht="12" customHeight="1">
      <c r="B1054" s="160"/>
      <c r="C1054" s="208"/>
      <c r="D1054" s="146"/>
      <c r="E1054" s="46"/>
      <c r="F1054" s="335"/>
      <c r="G1054" s="228"/>
    </row>
    <row r="1055" spans="2:7" ht="12" customHeight="1">
      <c r="B1055" s="160"/>
      <c r="C1055" s="208"/>
      <c r="D1055" s="146"/>
      <c r="E1055" s="46"/>
      <c r="F1055" s="335"/>
      <c r="G1055" s="228"/>
    </row>
    <row r="1056" spans="2:7" ht="12" customHeight="1">
      <c r="B1056" s="160"/>
      <c r="C1056" s="208"/>
      <c r="D1056" s="146"/>
      <c r="E1056" s="46"/>
      <c r="F1056" s="335"/>
      <c r="G1056" s="228"/>
    </row>
    <row r="1057" spans="2:7" ht="12" customHeight="1">
      <c r="B1057" s="160"/>
      <c r="C1057" s="208"/>
      <c r="D1057" s="146"/>
      <c r="E1057" s="46"/>
      <c r="F1057" s="335"/>
      <c r="G1057" s="228"/>
    </row>
    <row r="1058" spans="2:7" ht="12" customHeight="1">
      <c r="B1058" s="160"/>
      <c r="C1058" s="208"/>
      <c r="D1058" s="146"/>
      <c r="E1058" s="46"/>
      <c r="F1058" s="335"/>
      <c r="G1058" s="228"/>
    </row>
    <row r="1059" spans="2:7" ht="12" customHeight="1">
      <c r="B1059" s="160"/>
      <c r="C1059" s="208"/>
      <c r="D1059" s="146"/>
      <c r="E1059" s="46"/>
      <c r="F1059" s="335"/>
      <c r="G1059" s="228"/>
    </row>
    <row r="1060" spans="2:7" ht="12" customHeight="1">
      <c r="B1060" s="160"/>
      <c r="C1060" s="208"/>
      <c r="D1060" s="146"/>
      <c r="E1060" s="46"/>
      <c r="F1060" s="335"/>
      <c r="G1060" s="228"/>
    </row>
    <row r="1061" spans="2:7" ht="12" customHeight="1">
      <c r="B1061" s="160"/>
      <c r="C1061" s="208"/>
      <c r="D1061" s="146"/>
      <c r="E1061" s="46"/>
      <c r="F1061" s="335"/>
      <c r="G1061" s="228"/>
    </row>
    <row r="1062" spans="2:7" ht="12" customHeight="1">
      <c r="B1062" s="160"/>
      <c r="C1062" s="208"/>
      <c r="D1062" s="146"/>
      <c r="E1062" s="46"/>
      <c r="F1062" s="335"/>
      <c r="G1062" s="228"/>
    </row>
    <row r="1063" spans="2:7" ht="12" customHeight="1">
      <c r="B1063" s="160"/>
      <c r="C1063" s="208"/>
      <c r="D1063" s="146"/>
      <c r="E1063" s="46"/>
      <c r="F1063" s="335"/>
      <c r="G1063" s="228"/>
    </row>
    <row r="1064" spans="2:7" ht="12" customHeight="1">
      <c r="B1064" s="160"/>
      <c r="C1064" s="208"/>
      <c r="D1064" s="146"/>
      <c r="E1064" s="46"/>
      <c r="F1064" s="335"/>
      <c r="G1064" s="228"/>
    </row>
    <row r="1065" spans="2:7" ht="12" customHeight="1">
      <c r="B1065" s="160"/>
      <c r="C1065" s="208"/>
      <c r="D1065" s="146"/>
      <c r="E1065" s="46"/>
      <c r="F1065" s="335"/>
      <c r="G1065" s="228"/>
    </row>
    <row r="1066" spans="2:7" ht="12" customHeight="1">
      <c r="B1066" s="160"/>
      <c r="C1066" s="208"/>
      <c r="D1066" s="146"/>
      <c r="E1066" s="46"/>
      <c r="F1066" s="335"/>
      <c r="G1066" s="228"/>
    </row>
    <row r="1067" spans="2:7" ht="12" customHeight="1">
      <c r="B1067" s="160"/>
      <c r="C1067" s="208"/>
      <c r="D1067" s="146"/>
      <c r="E1067" s="46"/>
      <c r="F1067" s="335"/>
      <c r="G1067" s="228"/>
    </row>
    <row r="1068" spans="2:7" ht="12" customHeight="1">
      <c r="B1068" s="160"/>
      <c r="C1068" s="208"/>
      <c r="D1068" s="146"/>
      <c r="E1068" s="46"/>
      <c r="F1068" s="335"/>
      <c r="G1068" s="228"/>
    </row>
    <row r="1069" spans="2:7" ht="12" customHeight="1">
      <c r="B1069" s="160"/>
      <c r="C1069" s="208"/>
      <c r="D1069" s="146"/>
      <c r="E1069" s="46"/>
      <c r="F1069" s="335"/>
      <c r="G1069" s="228"/>
    </row>
    <row r="1070" spans="2:7" ht="12" customHeight="1">
      <c r="B1070" s="160"/>
      <c r="C1070" s="208"/>
      <c r="D1070" s="146"/>
      <c r="E1070" s="46"/>
      <c r="F1070" s="335"/>
      <c r="G1070" s="228"/>
    </row>
    <row r="1071" spans="2:7" ht="12" customHeight="1">
      <c r="B1071" s="160"/>
      <c r="C1071" s="208"/>
      <c r="D1071" s="146"/>
      <c r="E1071" s="46"/>
      <c r="F1071" s="335"/>
      <c r="G1071" s="228"/>
    </row>
    <row r="1072" spans="2:7" ht="12" customHeight="1">
      <c r="B1072" s="160"/>
      <c r="C1072" s="208"/>
      <c r="D1072" s="146"/>
      <c r="E1072" s="46"/>
      <c r="F1072" s="335"/>
      <c r="G1072" s="228"/>
    </row>
    <row r="1073" spans="2:7" ht="12" customHeight="1">
      <c r="B1073" s="160"/>
      <c r="C1073" s="208"/>
      <c r="D1073" s="146"/>
      <c r="E1073" s="46"/>
      <c r="F1073" s="335"/>
      <c r="G1073" s="228"/>
    </row>
    <row r="1074" spans="2:7" ht="12" customHeight="1">
      <c r="B1074" s="160"/>
      <c r="C1074" s="208"/>
      <c r="D1074" s="146"/>
      <c r="E1074" s="46"/>
      <c r="F1074" s="335"/>
      <c r="G1074" s="228"/>
    </row>
    <row r="1075" spans="2:7" ht="12" customHeight="1">
      <c r="B1075" s="160"/>
      <c r="C1075" s="208"/>
      <c r="D1075" s="146"/>
      <c r="E1075" s="46"/>
      <c r="F1075" s="335"/>
      <c r="G1075" s="228"/>
    </row>
    <row r="1076" spans="2:7" ht="12" customHeight="1">
      <c r="B1076" s="160"/>
      <c r="C1076" s="208"/>
      <c r="D1076" s="146"/>
      <c r="E1076" s="46"/>
      <c r="F1076" s="335"/>
      <c r="G1076" s="228"/>
    </row>
    <row r="1077" spans="2:7" ht="12" customHeight="1">
      <c r="B1077" s="160"/>
      <c r="C1077" s="208"/>
      <c r="D1077" s="146"/>
      <c r="E1077" s="46"/>
      <c r="F1077" s="335"/>
      <c r="G1077" s="228"/>
    </row>
    <row r="1078" spans="2:7" ht="12" customHeight="1">
      <c r="B1078" s="160"/>
      <c r="C1078" s="208"/>
      <c r="D1078" s="146"/>
      <c r="E1078" s="46"/>
      <c r="F1078" s="335"/>
      <c r="G1078" s="228"/>
    </row>
    <row r="1079" spans="2:7" ht="12" customHeight="1">
      <c r="B1079" s="160"/>
      <c r="C1079" s="208"/>
      <c r="D1079" s="146"/>
      <c r="E1079" s="46"/>
      <c r="F1079" s="335"/>
      <c r="G1079" s="228"/>
    </row>
    <row r="1080" spans="2:7" ht="12" customHeight="1">
      <c r="B1080" s="160"/>
      <c r="C1080" s="208"/>
      <c r="D1080" s="146"/>
      <c r="E1080" s="46"/>
      <c r="F1080" s="335"/>
      <c r="G1080" s="228"/>
    </row>
    <row r="1081" spans="2:7" ht="12" customHeight="1">
      <c r="B1081" s="160"/>
      <c r="C1081" s="208"/>
      <c r="D1081" s="146"/>
      <c r="E1081" s="46"/>
      <c r="F1081" s="335"/>
      <c r="G1081" s="228"/>
    </row>
    <row r="1082" spans="2:7" ht="12" customHeight="1">
      <c r="B1082" s="160"/>
      <c r="C1082" s="208"/>
      <c r="D1082" s="146"/>
      <c r="E1082" s="46"/>
      <c r="F1082" s="335"/>
      <c r="G1082" s="228"/>
    </row>
    <row r="1083" spans="2:7" ht="12" customHeight="1">
      <c r="B1083" s="160"/>
      <c r="C1083" s="208"/>
      <c r="D1083" s="146"/>
      <c r="E1083" s="46"/>
      <c r="F1083" s="335"/>
      <c r="G1083" s="228"/>
    </row>
    <row r="1084" spans="2:7" ht="12" customHeight="1">
      <c r="B1084" s="160"/>
      <c r="C1084" s="208"/>
      <c r="D1084" s="146"/>
      <c r="E1084" s="46"/>
      <c r="F1084" s="335"/>
      <c r="G1084" s="228"/>
    </row>
    <row r="1085" spans="2:7" ht="12" customHeight="1">
      <c r="B1085" s="160"/>
      <c r="C1085" s="208"/>
      <c r="D1085" s="146"/>
      <c r="E1085" s="46"/>
      <c r="F1085" s="335"/>
      <c r="G1085" s="228"/>
    </row>
    <row r="1086" spans="2:7" ht="12" customHeight="1">
      <c r="B1086" s="160"/>
      <c r="C1086" s="208"/>
      <c r="D1086" s="146"/>
      <c r="E1086" s="46"/>
      <c r="F1086" s="335"/>
      <c r="G1086" s="228"/>
    </row>
    <row r="1087" spans="2:7" ht="12" customHeight="1">
      <c r="B1087" s="160"/>
      <c r="C1087" s="208"/>
      <c r="D1087" s="146"/>
      <c r="E1087" s="46"/>
      <c r="F1087" s="335"/>
      <c r="G1087" s="228"/>
    </row>
    <row r="1088" spans="2:7" ht="12" customHeight="1">
      <c r="B1088" s="160"/>
      <c r="C1088" s="208"/>
      <c r="D1088" s="146"/>
      <c r="E1088" s="46"/>
      <c r="F1088" s="335"/>
      <c r="G1088" s="228"/>
    </row>
    <row r="1089" spans="2:7" ht="12" customHeight="1">
      <c r="B1089" s="160"/>
      <c r="C1089" s="208"/>
      <c r="D1089" s="146"/>
      <c r="E1089" s="46"/>
      <c r="F1089" s="335"/>
      <c r="G1089" s="228"/>
    </row>
    <row r="1090" spans="2:7" ht="12" customHeight="1">
      <c r="B1090" s="160"/>
      <c r="C1090" s="208"/>
      <c r="D1090" s="146"/>
      <c r="E1090" s="46"/>
      <c r="F1090" s="335"/>
      <c r="G1090" s="228"/>
    </row>
    <row r="1091" spans="2:7" ht="12" customHeight="1">
      <c r="B1091" s="160"/>
      <c r="C1091" s="208"/>
      <c r="D1091" s="146"/>
      <c r="E1091" s="46"/>
      <c r="F1091" s="335"/>
      <c r="G1091" s="228"/>
    </row>
    <row r="1092" spans="2:7" ht="12" customHeight="1">
      <c r="B1092" s="160"/>
      <c r="C1092" s="208"/>
      <c r="D1092" s="146"/>
      <c r="E1092" s="46"/>
      <c r="F1092" s="335"/>
      <c r="G1092" s="228"/>
    </row>
    <row r="1093" spans="2:7" ht="12" customHeight="1">
      <c r="B1093" s="160"/>
      <c r="C1093" s="208"/>
      <c r="D1093" s="146"/>
      <c r="E1093" s="46"/>
      <c r="F1093" s="335"/>
      <c r="G1093" s="228"/>
    </row>
    <row r="1094" spans="2:7" ht="12" customHeight="1">
      <c r="B1094" s="160"/>
      <c r="C1094" s="208"/>
      <c r="D1094" s="146"/>
      <c r="E1094" s="46"/>
      <c r="F1094" s="335"/>
      <c r="G1094" s="228"/>
    </row>
    <row r="1095" spans="2:7" ht="12" customHeight="1">
      <c r="B1095" s="160"/>
      <c r="C1095" s="208"/>
      <c r="D1095" s="146"/>
      <c r="E1095" s="46"/>
      <c r="F1095" s="335"/>
      <c r="G1095" s="228"/>
    </row>
    <row r="1096" spans="2:7" ht="12" customHeight="1">
      <c r="B1096" s="160"/>
      <c r="C1096" s="208"/>
      <c r="D1096" s="146"/>
      <c r="E1096" s="46"/>
      <c r="F1096" s="335"/>
      <c r="G1096" s="228"/>
    </row>
    <row r="1097" spans="2:7" ht="12" customHeight="1">
      <c r="B1097" s="160"/>
      <c r="C1097" s="208"/>
      <c r="D1097" s="146"/>
      <c r="E1097" s="46"/>
      <c r="F1097" s="335"/>
      <c r="G1097" s="228"/>
    </row>
    <row r="1098" spans="2:7" ht="12" customHeight="1">
      <c r="B1098" s="160"/>
      <c r="C1098" s="208"/>
      <c r="D1098" s="146"/>
      <c r="E1098" s="46"/>
      <c r="F1098" s="335"/>
      <c r="G1098" s="228"/>
    </row>
    <row r="1099" spans="2:7" ht="12" customHeight="1">
      <c r="B1099" s="160"/>
      <c r="C1099" s="208"/>
      <c r="D1099" s="146"/>
      <c r="E1099" s="46"/>
      <c r="F1099" s="335"/>
      <c r="G1099" s="228"/>
    </row>
    <row r="1100" spans="2:7" ht="12" customHeight="1">
      <c r="B1100" s="160"/>
      <c r="C1100" s="208"/>
      <c r="D1100" s="146"/>
      <c r="E1100" s="46"/>
      <c r="F1100" s="335"/>
      <c r="G1100" s="228"/>
    </row>
    <row r="1101" spans="2:7" ht="12" customHeight="1">
      <c r="B1101" s="160"/>
      <c r="C1101" s="208"/>
      <c r="D1101" s="146"/>
      <c r="E1101" s="46"/>
      <c r="F1101" s="335"/>
      <c r="G1101" s="228"/>
    </row>
    <row r="1102" spans="2:7" ht="12" customHeight="1">
      <c r="B1102" s="160"/>
      <c r="C1102" s="208"/>
      <c r="D1102" s="146"/>
      <c r="E1102" s="46"/>
      <c r="F1102" s="335"/>
      <c r="G1102" s="228"/>
    </row>
    <row r="1103" spans="2:7" ht="12" customHeight="1">
      <c r="B1103" s="160"/>
      <c r="C1103" s="208"/>
      <c r="D1103" s="146"/>
      <c r="E1103" s="46"/>
      <c r="F1103" s="335"/>
      <c r="G1103" s="228"/>
    </row>
    <row r="1104" spans="2:7" ht="12" customHeight="1">
      <c r="B1104" s="160"/>
      <c r="C1104" s="208"/>
      <c r="D1104" s="146"/>
      <c r="E1104" s="46"/>
      <c r="F1104" s="335"/>
      <c r="G1104" s="228"/>
    </row>
    <row r="1105" spans="2:7" ht="12" customHeight="1">
      <c r="B1105" s="160"/>
      <c r="C1105" s="208"/>
      <c r="D1105" s="146"/>
      <c r="E1105" s="46"/>
      <c r="F1105" s="335"/>
      <c r="G1105" s="228"/>
    </row>
    <row r="1106" spans="2:7" ht="12" customHeight="1">
      <c r="B1106" s="161"/>
      <c r="C1106" s="226"/>
      <c r="D1106" s="156"/>
      <c r="G1106" s="238"/>
    </row>
    <row r="1107" spans="2:7" ht="12" customHeight="1">
      <c r="B1107" s="162"/>
    </row>
    <row r="1108" spans="2:7" ht="12" customHeight="1">
      <c r="B1108" s="162"/>
    </row>
    <row r="1109" spans="2:7" ht="12" customHeight="1">
      <c r="B1109" s="162"/>
    </row>
    <row r="1110" spans="2:7" ht="12" customHeight="1">
      <c r="B1110" s="162"/>
    </row>
    <row r="1111" spans="2:7" ht="12" customHeight="1">
      <c r="B1111" s="162"/>
    </row>
    <row r="1112" spans="2:7" ht="12" customHeight="1">
      <c r="B1112" s="162"/>
    </row>
    <row r="1113" spans="2:7" ht="12" customHeight="1">
      <c r="B1113" s="162"/>
    </row>
    <row r="1114" spans="2:7" ht="12" customHeight="1">
      <c r="B1114" s="162"/>
    </row>
    <row r="1115" spans="2:7" ht="12" customHeight="1">
      <c r="B1115" s="162"/>
    </row>
    <row r="1116" spans="2:7" ht="12" customHeight="1">
      <c r="B1116" s="162"/>
    </row>
    <row r="1117" spans="2:7" ht="12" customHeight="1">
      <c r="B1117" s="162"/>
    </row>
    <row r="1118" spans="2:7" ht="12" customHeight="1">
      <c r="B1118" s="162"/>
    </row>
    <row r="1119" spans="2:7" ht="12" customHeight="1">
      <c r="B1119" s="162"/>
    </row>
    <row r="1120" spans="2:7" ht="12" customHeight="1">
      <c r="B1120" s="162"/>
    </row>
    <row r="1121" spans="2:2" ht="12" customHeight="1">
      <c r="B1121" s="162"/>
    </row>
    <row r="1122" spans="2:2" ht="12" customHeight="1">
      <c r="B1122" s="162"/>
    </row>
    <row r="1123" spans="2:2" ht="12" customHeight="1">
      <c r="B1123" s="162"/>
    </row>
    <row r="1124" spans="2:2" ht="12" customHeight="1">
      <c r="B1124" s="162"/>
    </row>
    <row r="1125" spans="2:2" ht="12" customHeight="1">
      <c r="B1125" s="162"/>
    </row>
    <row r="1126" spans="2:2" ht="12" customHeight="1">
      <c r="B1126" s="162"/>
    </row>
    <row r="1127" spans="2:2" ht="12" customHeight="1">
      <c r="B1127" s="162"/>
    </row>
    <row r="1128" spans="2:2" ht="12" customHeight="1">
      <c r="B1128" s="162"/>
    </row>
    <row r="1129" spans="2:2" ht="12" customHeight="1">
      <c r="B1129" s="162"/>
    </row>
    <row r="1130" spans="2:2" ht="12" customHeight="1">
      <c r="B1130" s="162"/>
    </row>
    <row r="1131" spans="2:2" ht="12" customHeight="1">
      <c r="B1131" s="162"/>
    </row>
    <row r="1132" spans="2:2" ht="12" customHeight="1">
      <c r="B1132" s="162"/>
    </row>
    <row r="1133" spans="2:2" ht="12" customHeight="1">
      <c r="B1133" s="162"/>
    </row>
    <row r="1134" spans="2:2" ht="12" customHeight="1">
      <c r="B1134" s="162"/>
    </row>
    <row r="1135" spans="2:2" ht="12" customHeight="1">
      <c r="B1135" s="162"/>
    </row>
    <row r="1136" spans="2:2" ht="12" customHeight="1">
      <c r="B1136" s="162"/>
    </row>
    <row r="1137" spans="2:2" ht="12" customHeight="1">
      <c r="B1137" s="162"/>
    </row>
    <row r="1138" spans="2:2" ht="12" customHeight="1">
      <c r="B1138" s="162"/>
    </row>
    <row r="1139" spans="2:2" ht="12" customHeight="1">
      <c r="B1139" s="162"/>
    </row>
    <row r="1140" spans="2:2" ht="12" customHeight="1">
      <c r="B1140" s="162"/>
    </row>
    <row r="1141" spans="2:2" ht="12" customHeight="1">
      <c r="B1141" s="162"/>
    </row>
    <row r="1142" spans="2:2" ht="12" customHeight="1">
      <c r="B1142" s="162"/>
    </row>
    <row r="1143" spans="2:2" ht="12" customHeight="1">
      <c r="B1143" s="162"/>
    </row>
    <row r="1144" spans="2:2" ht="12" customHeight="1">
      <c r="B1144" s="162"/>
    </row>
    <row r="1145" spans="2:2" ht="12" customHeight="1">
      <c r="B1145" s="162"/>
    </row>
    <row r="1146" spans="2:2" ht="12" customHeight="1">
      <c r="B1146" s="162"/>
    </row>
    <row r="1147" spans="2:2" ht="12" customHeight="1">
      <c r="B1147" s="162"/>
    </row>
    <row r="1148" spans="2:2" ht="12" customHeight="1">
      <c r="B1148" s="162"/>
    </row>
    <row r="1149" spans="2:2" ht="12" customHeight="1">
      <c r="B1149" s="162"/>
    </row>
    <row r="1150" spans="2:2" ht="12" customHeight="1">
      <c r="B1150" s="162"/>
    </row>
    <row r="1151" spans="2:2" ht="12" customHeight="1">
      <c r="B1151" s="162"/>
    </row>
    <row r="1152" spans="2:2" ht="12" customHeight="1">
      <c r="B1152" s="162"/>
    </row>
    <row r="1153" spans="2:2" ht="12" customHeight="1">
      <c r="B1153" s="162"/>
    </row>
    <row r="1154" spans="2:2" ht="12" customHeight="1">
      <c r="B1154" s="162"/>
    </row>
    <row r="1155" spans="2:2" ht="12" customHeight="1">
      <c r="B1155" s="162"/>
    </row>
    <row r="1156" spans="2:2" ht="12" customHeight="1">
      <c r="B1156" s="162"/>
    </row>
    <row r="1157" spans="2:2" ht="12" customHeight="1">
      <c r="B1157" s="162"/>
    </row>
    <row r="1158" spans="2:2" ht="12" customHeight="1">
      <c r="B1158" s="162"/>
    </row>
    <row r="1159" spans="2:2" ht="12" customHeight="1">
      <c r="B1159" s="162"/>
    </row>
    <row r="1160" spans="2:2" ht="12" customHeight="1">
      <c r="B1160" s="162"/>
    </row>
    <row r="1161" spans="2:2" ht="12" customHeight="1">
      <c r="B1161" s="162"/>
    </row>
    <row r="1162" spans="2:2" ht="12" customHeight="1">
      <c r="B1162" s="162"/>
    </row>
    <row r="1163" spans="2:2" ht="12" customHeight="1">
      <c r="B1163" s="162"/>
    </row>
    <row r="1164" spans="2:2" ht="12" customHeight="1">
      <c r="B1164" s="162"/>
    </row>
    <row r="1165" spans="2:2" ht="12" customHeight="1">
      <c r="B1165" s="162"/>
    </row>
    <row r="1166" spans="2:2" ht="12" customHeight="1">
      <c r="B1166" s="162"/>
    </row>
    <row r="1167" spans="2:2" ht="12" customHeight="1">
      <c r="B1167" s="162"/>
    </row>
    <row r="1168" spans="2:2" ht="12" customHeight="1">
      <c r="B1168" s="162"/>
    </row>
    <row r="1169" spans="2:2" ht="12" customHeight="1">
      <c r="B1169" s="162"/>
    </row>
    <row r="1170" spans="2:2" ht="12" customHeight="1">
      <c r="B1170" s="162"/>
    </row>
    <row r="1171" spans="2:2" ht="12" customHeight="1">
      <c r="B1171" s="162"/>
    </row>
    <row r="1172" spans="2:2" ht="12" customHeight="1">
      <c r="B1172" s="162"/>
    </row>
    <row r="1173" spans="2:2" ht="12" customHeight="1">
      <c r="B1173" s="162"/>
    </row>
    <row r="1174" spans="2:2" ht="12" customHeight="1">
      <c r="B1174" s="162"/>
    </row>
    <row r="1175" spans="2:2" ht="12" customHeight="1">
      <c r="B1175" s="162"/>
    </row>
    <row r="1176" spans="2:2" ht="12" customHeight="1">
      <c r="B1176" s="162"/>
    </row>
    <row r="1177" spans="2:2" ht="12" customHeight="1">
      <c r="B1177" s="162"/>
    </row>
    <row r="1178" spans="2:2" ht="12" customHeight="1">
      <c r="B1178" s="162"/>
    </row>
    <row r="1179" spans="2:2" ht="12" customHeight="1">
      <c r="B1179" s="162"/>
    </row>
    <row r="1180" spans="2:2" ht="12" customHeight="1">
      <c r="B1180" s="162"/>
    </row>
    <row r="1181" spans="2:2" ht="12" customHeight="1">
      <c r="B1181" s="162"/>
    </row>
    <row r="1182" spans="2:2" ht="12" customHeight="1">
      <c r="B1182" s="162"/>
    </row>
    <row r="1183" spans="2:2" ht="12" customHeight="1">
      <c r="B1183" s="162"/>
    </row>
    <row r="1184" spans="2:2" ht="12" customHeight="1">
      <c r="B1184" s="162"/>
    </row>
    <row r="1185" spans="2:2" ht="12" customHeight="1">
      <c r="B1185" s="162"/>
    </row>
    <row r="1186" spans="2:2" ht="12" customHeight="1">
      <c r="B1186" s="162"/>
    </row>
    <row r="1187" spans="2:2" ht="12" customHeight="1">
      <c r="B1187" s="162"/>
    </row>
    <row r="1188" spans="2:2" ht="12" customHeight="1">
      <c r="B1188" s="162"/>
    </row>
    <row r="1189" spans="2:2" ht="12" customHeight="1">
      <c r="B1189" s="162"/>
    </row>
    <row r="1190" spans="2:2" ht="12" customHeight="1">
      <c r="B1190" s="162"/>
    </row>
    <row r="1191" spans="2:2" ht="12" customHeight="1">
      <c r="B1191" s="162"/>
    </row>
    <row r="1192" spans="2:2" ht="12" customHeight="1">
      <c r="B1192" s="162"/>
    </row>
    <row r="1193" spans="2:2" ht="12" customHeight="1">
      <c r="B1193" s="162"/>
    </row>
    <row r="1194" spans="2:2" ht="12" customHeight="1">
      <c r="B1194" s="162"/>
    </row>
    <row r="1195" spans="2:2" ht="12" customHeight="1">
      <c r="B1195" s="162"/>
    </row>
    <row r="1196" spans="2:2" ht="12" customHeight="1">
      <c r="B1196" s="162"/>
    </row>
    <row r="1197" spans="2:2" ht="12" customHeight="1">
      <c r="B1197" s="162"/>
    </row>
    <row r="1198" spans="2:2" ht="12" customHeight="1">
      <c r="B1198" s="162"/>
    </row>
    <row r="1199" spans="2:2" ht="12" customHeight="1">
      <c r="B1199" s="162"/>
    </row>
    <row r="1200" spans="2:2" ht="12" customHeight="1">
      <c r="B1200" s="162"/>
    </row>
    <row r="1201" spans="2:2" ht="12" customHeight="1">
      <c r="B1201" s="162"/>
    </row>
    <row r="1202" spans="2:2" ht="12" customHeight="1">
      <c r="B1202" s="162"/>
    </row>
    <row r="1203" spans="2:2" ht="12" customHeight="1">
      <c r="B1203" s="162"/>
    </row>
    <row r="1204" spans="2:2" ht="12" customHeight="1">
      <c r="B1204" s="162"/>
    </row>
    <row r="1205" spans="2:2" ht="12" customHeight="1">
      <c r="B1205" s="162"/>
    </row>
    <row r="1206" spans="2:2" ht="12" customHeight="1">
      <c r="B1206" s="162"/>
    </row>
    <row r="1207" spans="2:2" ht="12" customHeight="1">
      <c r="B1207" s="162"/>
    </row>
    <row r="1208" spans="2:2" ht="12" customHeight="1">
      <c r="B1208" s="162"/>
    </row>
    <row r="1209" spans="2:2" ht="12" customHeight="1">
      <c r="B1209" s="162"/>
    </row>
    <row r="1210" spans="2:2" ht="12" customHeight="1">
      <c r="B1210" s="162"/>
    </row>
    <row r="1211" spans="2:2" ht="12" customHeight="1">
      <c r="B1211" s="162"/>
    </row>
    <row r="1212" spans="2:2" ht="12" customHeight="1">
      <c r="B1212" s="162"/>
    </row>
    <row r="1213" spans="2:2" ht="12" customHeight="1">
      <c r="B1213" s="162"/>
    </row>
    <row r="1214" spans="2:2" ht="12" customHeight="1">
      <c r="B1214" s="162"/>
    </row>
    <row r="1215" spans="2:2" ht="12" customHeight="1">
      <c r="B1215" s="162"/>
    </row>
    <row r="1216" spans="2:2" ht="12" customHeight="1">
      <c r="B1216" s="162"/>
    </row>
    <row r="1217" spans="2:2" ht="12" customHeight="1">
      <c r="B1217" s="162"/>
    </row>
    <row r="1218" spans="2:2" ht="12" customHeight="1">
      <c r="B1218" s="162"/>
    </row>
    <row r="1219" spans="2:2" ht="12" customHeight="1">
      <c r="B1219" s="162"/>
    </row>
    <row r="1220" spans="2:2" ht="12" customHeight="1">
      <c r="B1220" s="162"/>
    </row>
    <row r="1221" spans="2:2" ht="12" customHeight="1">
      <c r="B1221" s="162"/>
    </row>
    <row r="1222" spans="2:2" ht="12" customHeight="1">
      <c r="B1222" s="162"/>
    </row>
    <row r="1223" spans="2:2" ht="12" customHeight="1">
      <c r="B1223" s="162"/>
    </row>
    <row r="1224" spans="2:2" ht="12" customHeight="1">
      <c r="B1224" s="162"/>
    </row>
    <row r="1225" spans="2:2" ht="12" customHeight="1">
      <c r="B1225" s="162"/>
    </row>
    <row r="1226" spans="2:2" ht="12" customHeight="1">
      <c r="B1226" s="162"/>
    </row>
    <row r="1227" spans="2:2" ht="12" customHeight="1">
      <c r="B1227" s="162"/>
    </row>
    <row r="1228" spans="2:2" ht="12" customHeight="1">
      <c r="B1228" s="162"/>
    </row>
    <row r="1229" spans="2:2" ht="12" customHeight="1">
      <c r="B1229" s="162"/>
    </row>
    <row r="1230" spans="2:2" ht="12" customHeight="1">
      <c r="B1230" s="162"/>
    </row>
    <row r="1231" spans="2:2" ht="12" customHeight="1">
      <c r="B1231" s="162"/>
    </row>
    <row r="1232" spans="2:2" ht="12" customHeight="1">
      <c r="B1232" s="162"/>
    </row>
    <row r="1233" spans="2:2" ht="12" customHeight="1">
      <c r="B1233" s="162"/>
    </row>
    <row r="1234" spans="2:2" ht="12" customHeight="1">
      <c r="B1234" s="162"/>
    </row>
    <row r="1235" spans="2:2" ht="12" customHeight="1">
      <c r="B1235" s="162"/>
    </row>
    <row r="1236" spans="2:2" ht="12" customHeight="1">
      <c r="B1236" s="162"/>
    </row>
    <row r="1237" spans="2:2" ht="12" customHeight="1">
      <c r="B1237" s="162"/>
    </row>
    <row r="1238" spans="2:2" ht="12" customHeight="1">
      <c r="B1238" s="162"/>
    </row>
    <row r="1239" spans="2:2" ht="12" customHeight="1">
      <c r="B1239" s="162"/>
    </row>
    <row r="1240" spans="2:2" ht="12" customHeight="1">
      <c r="B1240" s="162"/>
    </row>
    <row r="1241" spans="2:2" ht="12" customHeight="1">
      <c r="B1241" s="162"/>
    </row>
    <row r="1242" spans="2:2" ht="12" customHeight="1">
      <c r="B1242" s="162"/>
    </row>
    <row r="1243" spans="2:2" ht="12" customHeight="1">
      <c r="B1243" s="162"/>
    </row>
    <row r="1244" spans="2:2" ht="12" customHeight="1">
      <c r="B1244" s="162"/>
    </row>
    <row r="1245" spans="2:2" ht="12" customHeight="1">
      <c r="B1245" s="162"/>
    </row>
    <row r="1246" spans="2:2" ht="12" customHeight="1">
      <c r="B1246" s="162"/>
    </row>
    <row r="1247" spans="2:2" ht="12" customHeight="1">
      <c r="B1247" s="162"/>
    </row>
    <row r="1248" spans="2:2" ht="12" customHeight="1">
      <c r="B1248" s="162"/>
    </row>
    <row r="1249" spans="2:2" ht="12" customHeight="1">
      <c r="B1249" s="162"/>
    </row>
    <row r="1250" spans="2:2" ht="12" customHeight="1">
      <c r="B1250" s="162"/>
    </row>
    <row r="1251" spans="2:2" ht="12" customHeight="1">
      <c r="B1251" s="162"/>
    </row>
    <row r="1252" spans="2:2" ht="12" customHeight="1">
      <c r="B1252" s="162"/>
    </row>
    <row r="1253" spans="2:2" ht="12" customHeight="1">
      <c r="B1253" s="162"/>
    </row>
    <row r="1254" spans="2:2" ht="12" customHeight="1">
      <c r="B1254" s="162"/>
    </row>
    <row r="1255" spans="2:2" ht="12" customHeight="1">
      <c r="B1255" s="162"/>
    </row>
    <row r="1256" spans="2:2" ht="12" customHeight="1">
      <c r="B1256" s="162"/>
    </row>
    <row r="1257" spans="2:2" ht="12" customHeight="1">
      <c r="B1257" s="162"/>
    </row>
    <row r="1258" spans="2:2" ht="12" customHeight="1">
      <c r="B1258" s="162"/>
    </row>
    <row r="1259" spans="2:2" ht="12" customHeight="1">
      <c r="B1259" s="162"/>
    </row>
    <row r="1260" spans="2:2" ht="12" customHeight="1">
      <c r="B1260" s="162"/>
    </row>
    <row r="1261" spans="2:2" ht="12" customHeight="1">
      <c r="B1261" s="162"/>
    </row>
    <row r="1262" spans="2:2" ht="12" customHeight="1">
      <c r="B1262" s="162"/>
    </row>
    <row r="1263" spans="2:2" ht="12" customHeight="1">
      <c r="B1263" s="162"/>
    </row>
    <row r="1264" spans="2:2" ht="12" customHeight="1">
      <c r="B1264" s="162"/>
    </row>
    <row r="1265" spans="2:2" ht="12" customHeight="1">
      <c r="B1265" s="162"/>
    </row>
    <row r="1266" spans="2:2" ht="12" customHeight="1">
      <c r="B1266" s="162"/>
    </row>
    <row r="1267" spans="2:2" ht="12" customHeight="1">
      <c r="B1267" s="162"/>
    </row>
    <row r="1268" spans="2:2" ht="12" customHeight="1">
      <c r="B1268" s="162"/>
    </row>
    <row r="1269" spans="2:2" ht="12" customHeight="1">
      <c r="B1269" s="162"/>
    </row>
    <row r="1270" spans="2:2" ht="12" customHeight="1">
      <c r="B1270" s="162"/>
    </row>
    <row r="1271" spans="2:2" ht="12" customHeight="1">
      <c r="B1271" s="162"/>
    </row>
    <row r="1272" spans="2:2" ht="12" customHeight="1">
      <c r="B1272" s="162"/>
    </row>
    <row r="1273" spans="2:2" ht="12" customHeight="1">
      <c r="B1273" s="162"/>
    </row>
    <row r="1274" spans="2:2" ht="12" customHeight="1">
      <c r="B1274" s="162"/>
    </row>
    <row r="1275" spans="2:2" ht="12" customHeight="1">
      <c r="B1275" s="162"/>
    </row>
    <row r="1276" spans="2:2" ht="12" customHeight="1">
      <c r="B1276" s="162"/>
    </row>
    <row r="1277" spans="2:2" ht="12" customHeight="1">
      <c r="B1277" s="162"/>
    </row>
    <row r="1278" spans="2:2" ht="12" customHeight="1">
      <c r="B1278" s="162"/>
    </row>
    <row r="1279" spans="2:2" ht="12" customHeight="1">
      <c r="B1279" s="162"/>
    </row>
    <row r="1280" spans="2:2" ht="12" customHeight="1">
      <c r="B1280" s="162"/>
    </row>
    <row r="1281" spans="2:2" ht="12" customHeight="1">
      <c r="B1281" s="162"/>
    </row>
    <row r="1282" spans="2:2" ht="12" customHeight="1">
      <c r="B1282" s="162"/>
    </row>
    <row r="1283" spans="2:2" ht="12" customHeight="1">
      <c r="B1283" s="162"/>
    </row>
    <row r="1284" spans="2:2" ht="12" customHeight="1">
      <c r="B1284" s="162"/>
    </row>
    <row r="1285" spans="2:2" ht="12" customHeight="1">
      <c r="B1285" s="162"/>
    </row>
    <row r="1286" spans="2:2" ht="12" customHeight="1">
      <c r="B1286" s="162"/>
    </row>
    <row r="1287" spans="2:2" ht="12" customHeight="1">
      <c r="B1287" s="162"/>
    </row>
    <row r="1288" spans="2:2" ht="12" customHeight="1">
      <c r="B1288" s="162"/>
    </row>
    <row r="1289" spans="2:2" ht="12" customHeight="1">
      <c r="B1289" s="162"/>
    </row>
    <row r="1290" spans="2:2" ht="12" customHeight="1">
      <c r="B1290" s="162"/>
    </row>
    <row r="1291" spans="2:2" ht="12" customHeight="1">
      <c r="B1291" s="162"/>
    </row>
    <row r="1292" spans="2:2" ht="12" customHeight="1">
      <c r="B1292" s="162"/>
    </row>
    <row r="1293" spans="2:2" ht="12" customHeight="1">
      <c r="B1293" s="162"/>
    </row>
    <row r="1294" spans="2:2" ht="12" customHeight="1">
      <c r="B1294" s="162"/>
    </row>
    <row r="1295" spans="2:2" ht="12" customHeight="1">
      <c r="B1295" s="162"/>
    </row>
    <row r="1296" spans="2:2" ht="12" customHeight="1">
      <c r="B1296" s="162"/>
    </row>
    <row r="1297" spans="2:2" ht="12" customHeight="1">
      <c r="B1297" s="162"/>
    </row>
    <row r="1298" spans="2:2" ht="12" customHeight="1">
      <c r="B1298" s="162"/>
    </row>
    <row r="1299" spans="2:2" ht="12" customHeight="1">
      <c r="B1299" s="162"/>
    </row>
    <row r="1300" spans="2:2" ht="12" customHeight="1">
      <c r="B1300" s="162"/>
    </row>
    <row r="1301" spans="2:2" ht="12" customHeight="1">
      <c r="B1301" s="162"/>
    </row>
    <row r="1302" spans="2:2" ht="12" customHeight="1">
      <c r="B1302" s="162"/>
    </row>
    <row r="1303" spans="2:2" ht="12" customHeight="1">
      <c r="B1303" s="162"/>
    </row>
    <row r="1304" spans="2:2" ht="12" customHeight="1">
      <c r="B1304" s="162"/>
    </row>
    <row r="1305" spans="2:2" ht="12" customHeight="1">
      <c r="B1305" s="162"/>
    </row>
    <row r="1306" spans="2:2" ht="12" customHeight="1">
      <c r="B1306" s="162"/>
    </row>
    <row r="1307" spans="2:2" ht="12" customHeight="1">
      <c r="B1307" s="162"/>
    </row>
    <row r="1308" spans="2:2" ht="12" customHeight="1">
      <c r="B1308" s="162"/>
    </row>
    <row r="1309" spans="2:2" ht="12" customHeight="1">
      <c r="B1309" s="162"/>
    </row>
    <row r="1310" spans="2:2" ht="12" customHeight="1">
      <c r="B1310" s="162"/>
    </row>
    <row r="1311" spans="2:2" ht="12" customHeight="1">
      <c r="B1311" s="162"/>
    </row>
    <row r="1312" spans="2:2" ht="12" customHeight="1">
      <c r="B1312" s="162"/>
    </row>
    <row r="1313" spans="2:2" ht="12" customHeight="1">
      <c r="B1313" s="162"/>
    </row>
    <row r="1314" spans="2:2" ht="12" customHeight="1">
      <c r="B1314" s="162"/>
    </row>
    <row r="1315" spans="2:2" ht="12" customHeight="1">
      <c r="B1315" s="162"/>
    </row>
    <row r="1316" spans="2:2" ht="12" customHeight="1">
      <c r="B1316" s="162"/>
    </row>
    <row r="1317" spans="2:2" ht="12" customHeight="1">
      <c r="B1317" s="162"/>
    </row>
    <row r="1318" spans="2:2" ht="12" customHeight="1">
      <c r="B1318" s="162"/>
    </row>
    <row r="1319" spans="2:2" ht="12" customHeight="1">
      <c r="B1319" s="162"/>
    </row>
    <row r="1320" spans="2:2" ht="12" customHeight="1">
      <c r="B1320" s="162"/>
    </row>
    <row r="1321" spans="2:2" ht="12" customHeight="1">
      <c r="B1321" s="162"/>
    </row>
    <row r="1322" spans="2:2" ht="12" customHeight="1">
      <c r="B1322" s="162"/>
    </row>
    <row r="1323" spans="2:2" ht="12" customHeight="1">
      <c r="B1323" s="162"/>
    </row>
    <row r="1324" spans="2:2" ht="12" customHeight="1">
      <c r="B1324" s="162"/>
    </row>
    <row r="1325" spans="2:2" ht="12" customHeight="1">
      <c r="B1325" s="162"/>
    </row>
    <row r="1326" spans="2:2" ht="12" customHeight="1">
      <c r="B1326" s="162"/>
    </row>
    <row r="1327" spans="2:2" ht="12" customHeight="1">
      <c r="B1327" s="162"/>
    </row>
    <row r="1328" spans="2:2" ht="12" customHeight="1">
      <c r="B1328" s="162"/>
    </row>
    <row r="1329" spans="2:2" ht="12" customHeight="1">
      <c r="B1329" s="162"/>
    </row>
    <row r="1330" spans="2:2" ht="12" customHeight="1">
      <c r="B1330" s="162"/>
    </row>
    <row r="1331" spans="2:2" ht="12" customHeight="1">
      <c r="B1331" s="162"/>
    </row>
    <row r="1332" spans="2:2" ht="12" customHeight="1">
      <c r="B1332" s="162"/>
    </row>
    <row r="1333" spans="2:2" ht="12" customHeight="1">
      <c r="B1333" s="162"/>
    </row>
    <row r="1334" spans="2:2" ht="12" customHeight="1">
      <c r="B1334" s="162"/>
    </row>
    <row r="1335" spans="2:2" ht="12" customHeight="1">
      <c r="B1335" s="162"/>
    </row>
    <row r="1336" spans="2:2" ht="12" customHeight="1">
      <c r="B1336" s="162"/>
    </row>
    <row r="1337" spans="2:2" ht="12" customHeight="1">
      <c r="B1337" s="162"/>
    </row>
    <row r="1338" spans="2:2" ht="12" customHeight="1">
      <c r="B1338" s="162"/>
    </row>
    <row r="1339" spans="2:2" ht="12" customHeight="1">
      <c r="B1339" s="162"/>
    </row>
    <row r="1340" spans="2:2" ht="12" customHeight="1">
      <c r="B1340" s="162"/>
    </row>
    <row r="1341" spans="2:2" ht="12" customHeight="1">
      <c r="B1341" s="162"/>
    </row>
    <row r="1342" spans="2:2" ht="12" customHeight="1">
      <c r="B1342" s="162"/>
    </row>
    <row r="1343" spans="2:2" ht="12" customHeight="1">
      <c r="B1343" s="162"/>
    </row>
    <row r="1344" spans="2:2" ht="12" customHeight="1">
      <c r="B1344" s="162"/>
    </row>
    <row r="1345" spans="2:2" ht="12" customHeight="1">
      <c r="B1345" s="162"/>
    </row>
    <row r="1346" spans="2:2" ht="12" customHeight="1">
      <c r="B1346" s="162"/>
    </row>
    <row r="1347" spans="2:2" ht="12" customHeight="1">
      <c r="B1347" s="162"/>
    </row>
    <row r="1348" spans="2:2" ht="12" customHeight="1">
      <c r="B1348" s="162"/>
    </row>
    <row r="1349" spans="2:2" ht="12" customHeight="1">
      <c r="B1349" s="162"/>
    </row>
    <row r="1350" spans="2:2" ht="12" customHeight="1">
      <c r="B1350" s="162"/>
    </row>
    <row r="1351" spans="2:2" ht="12" customHeight="1">
      <c r="B1351" s="162"/>
    </row>
    <row r="1352" spans="2:2" ht="12" customHeight="1">
      <c r="B1352" s="162"/>
    </row>
    <row r="1353" spans="2:2" ht="12" customHeight="1">
      <c r="B1353" s="162"/>
    </row>
    <row r="1354" spans="2:2" ht="12" customHeight="1">
      <c r="B1354" s="162"/>
    </row>
    <row r="1355" spans="2:2" ht="12" customHeight="1">
      <c r="B1355" s="162"/>
    </row>
    <row r="1356" spans="2:2" ht="12" customHeight="1">
      <c r="B1356" s="162"/>
    </row>
    <row r="1357" spans="2:2" ht="12" customHeight="1">
      <c r="B1357" s="162"/>
    </row>
    <row r="1358" spans="2:2" ht="12" customHeight="1">
      <c r="B1358" s="162"/>
    </row>
    <row r="1359" spans="2:2" ht="12" customHeight="1">
      <c r="B1359" s="162"/>
    </row>
    <row r="1360" spans="2:2" ht="12" customHeight="1">
      <c r="B1360" s="162"/>
    </row>
    <row r="1361" spans="2:2" ht="12" customHeight="1">
      <c r="B1361" s="162"/>
    </row>
    <row r="1362" spans="2:2" ht="12" customHeight="1">
      <c r="B1362" s="162"/>
    </row>
    <row r="1363" spans="2:2" ht="12" customHeight="1">
      <c r="B1363" s="162"/>
    </row>
    <row r="1364" spans="2:2" ht="12" customHeight="1">
      <c r="B1364" s="162"/>
    </row>
    <row r="1365" spans="2:2" ht="12" customHeight="1">
      <c r="B1365" s="162"/>
    </row>
    <row r="1366" spans="2:2" ht="12" customHeight="1">
      <c r="B1366" s="162"/>
    </row>
    <row r="1367" spans="2:2" ht="12" customHeight="1">
      <c r="B1367" s="162"/>
    </row>
    <row r="1368" spans="2:2" ht="12" customHeight="1">
      <c r="B1368" s="162"/>
    </row>
    <row r="1369" spans="2:2" ht="12" customHeight="1">
      <c r="B1369" s="162"/>
    </row>
    <row r="1370" spans="2:2" ht="12" customHeight="1">
      <c r="B1370" s="162"/>
    </row>
    <row r="1371" spans="2:2" ht="12" customHeight="1">
      <c r="B1371" s="162"/>
    </row>
    <row r="1372" spans="2:2" ht="12" customHeight="1">
      <c r="B1372" s="162"/>
    </row>
    <row r="1373" spans="2:2" ht="12" customHeight="1">
      <c r="B1373" s="162"/>
    </row>
    <row r="1374" spans="2:2" ht="12" customHeight="1">
      <c r="B1374" s="162"/>
    </row>
    <row r="1375" spans="2:2" ht="12" customHeight="1">
      <c r="B1375" s="162"/>
    </row>
    <row r="1376" spans="2:2" ht="12" customHeight="1">
      <c r="B1376" s="162"/>
    </row>
    <row r="1377" spans="2:2" ht="12" customHeight="1">
      <c r="B1377" s="162"/>
    </row>
    <row r="1378" spans="2:2" ht="12" customHeight="1">
      <c r="B1378" s="162"/>
    </row>
    <row r="1379" spans="2:2" ht="12" customHeight="1">
      <c r="B1379" s="162"/>
    </row>
    <row r="1380" spans="2:2" ht="12" customHeight="1">
      <c r="B1380" s="162"/>
    </row>
    <row r="1381" spans="2:2" ht="12" customHeight="1">
      <c r="B1381" s="162"/>
    </row>
    <row r="1382" spans="2:2" ht="12" customHeight="1">
      <c r="B1382" s="162"/>
    </row>
    <row r="1383" spans="2:2" ht="12" customHeight="1">
      <c r="B1383" s="162"/>
    </row>
    <row r="1384" spans="2:2" ht="12" customHeight="1">
      <c r="B1384" s="162"/>
    </row>
    <row r="1385" spans="2:2" ht="12" customHeight="1">
      <c r="B1385" s="162"/>
    </row>
    <row r="1386" spans="2:2" ht="12" customHeight="1">
      <c r="B1386" s="162"/>
    </row>
    <row r="1387" spans="2:2" ht="12" customHeight="1">
      <c r="B1387" s="162"/>
    </row>
    <row r="1388" spans="2:2" ht="12" customHeight="1">
      <c r="B1388" s="162"/>
    </row>
    <row r="1389" spans="2:2" ht="12" customHeight="1">
      <c r="B1389" s="162"/>
    </row>
    <row r="1390" spans="2:2" ht="12" customHeight="1">
      <c r="B1390" s="162"/>
    </row>
    <row r="1391" spans="2:2" ht="12" customHeight="1">
      <c r="B1391" s="162"/>
    </row>
    <row r="1392" spans="2:2" ht="12" customHeight="1">
      <c r="B1392" s="162"/>
    </row>
    <row r="1393" spans="2:2" ht="12" customHeight="1">
      <c r="B1393" s="162"/>
    </row>
    <row r="1394" spans="2:2" ht="12" customHeight="1">
      <c r="B1394" s="162"/>
    </row>
    <row r="1395" spans="2:2" ht="12" customHeight="1">
      <c r="B1395" s="162"/>
    </row>
    <row r="1396" spans="2:2" ht="12" customHeight="1">
      <c r="B1396" s="162"/>
    </row>
    <row r="1397" spans="2:2" ht="12" customHeight="1">
      <c r="B1397" s="162"/>
    </row>
    <row r="1398" spans="2:2" ht="12" customHeight="1">
      <c r="B1398" s="162"/>
    </row>
    <row r="1399" spans="2:2" ht="12" customHeight="1">
      <c r="B1399" s="162"/>
    </row>
    <row r="1400" spans="2:2" ht="12" customHeight="1">
      <c r="B1400" s="162"/>
    </row>
    <row r="1401" spans="2:2" ht="12" customHeight="1">
      <c r="B1401" s="162"/>
    </row>
    <row r="1402" spans="2:2" ht="12" customHeight="1">
      <c r="B1402" s="162"/>
    </row>
    <row r="1403" spans="2:2" ht="12" customHeight="1">
      <c r="B1403" s="162"/>
    </row>
    <row r="1404" spans="2:2" ht="12" customHeight="1">
      <c r="B1404" s="162"/>
    </row>
    <row r="1405" spans="2:2" ht="12" customHeight="1">
      <c r="B1405" s="162"/>
    </row>
    <row r="1406" spans="2:2" ht="12" customHeight="1">
      <c r="B1406" s="162"/>
    </row>
    <row r="1407" spans="2:2" ht="12" customHeight="1">
      <c r="B1407" s="162"/>
    </row>
    <row r="1408" spans="2:2" ht="12" customHeight="1">
      <c r="B1408" s="162"/>
    </row>
    <row r="1409" spans="2:2" ht="12" customHeight="1">
      <c r="B1409" s="162"/>
    </row>
    <row r="1410" spans="2:2" ht="12" customHeight="1">
      <c r="B1410" s="162"/>
    </row>
    <row r="1411" spans="2:2" ht="12" customHeight="1">
      <c r="B1411" s="162"/>
    </row>
    <row r="1412" spans="2:2" ht="12" customHeight="1">
      <c r="B1412" s="162"/>
    </row>
    <row r="1413" spans="2:2" ht="12" customHeight="1">
      <c r="B1413" s="162"/>
    </row>
    <row r="1414" spans="2:2" ht="12" customHeight="1">
      <c r="B1414" s="162"/>
    </row>
    <row r="1415" spans="2:2" ht="12" customHeight="1">
      <c r="B1415" s="162"/>
    </row>
    <row r="1416" spans="2:2" ht="12" customHeight="1">
      <c r="B1416" s="162"/>
    </row>
    <row r="1417" spans="2:2" ht="12" customHeight="1">
      <c r="B1417" s="162"/>
    </row>
    <row r="1418" spans="2:2" ht="12" customHeight="1">
      <c r="B1418" s="162"/>
    </row>
    <row r="1419" spans="2:2" ht="12" customHeight="1">
      <c r="B1419" s="162"/>
    </row>
    <row r="1420" spans="2:2" ht="12" customHeight="1">
      <c r="B1420" s="162"/>
    </row>
    <row r="1421" spans="2:2" ht="12" customHeight="1">
      <c r="B1421" s="162"/>
    </row>
    <row r="1422" spans="2:2" ht="12" customHeight="1">
      <c r="B1422" s="162"/>
    </row>
    <row r="1423" spans="2:2" ht="12" customHeight="1">
      <c r="B1423" s="162"/>
    </row>
    <row r="1424" spans="2:2" ht="12" customHeight="1">
      <c r="B1424" s="162"/>
    </row>
    <row r="1425" spans="2:2" ht="12" customHeight="1">
      <c r="B1425" s="162"/>
    </row>
    <row r="1426" spans="2:2" ht="12" customHeight="1">
      <c r="B1426" s="162"/>
    </row>
    <row r="1427" spans="2:2" ht="12" customHeight="1">
      <c r="B1427" s="162"/>
    </row>
    <row r="1428" spans="2:2" ht="12" customHeight="1">
      <c r="B1428" s="162"/>
    </row>
    <row r="1429" spans="2:2" ht="12" customHeight="1">
      <c r="B1429" s="162"/>
    </row>
    <row r="1430" spans="2:2" ht="12" customHeight="1">
      <c r="B1430" s="162"/>
    </row>
    <row r="1431" spans="2:2" ht="12" customHeight="1">
      <c r="B1431" s="162"/>
    </row>
    <row r="1432" spans="2:2" ht="12" customHeight="1">
      <c r="B1432" s="162"/>
    </row>
    <row r="1433" spans="2:2" ht="12" customHeight="1">
      <c r="B1433" s="162"/>
    </row>
    <row r="1434" spans="2:2" ht="12" customHeight="1">
      <c r="B1434" s="162"/>
    </row>
    <row r="1435" spans="2:2" ht="12" customHeight="1">
      <c r="B1435" s="162"/>
    </row>
    <row r="1436" spans="2:2" ht="12" customHeight="1">
      <c r="B1436" s="162"/>
    </row>
    <row r="1437" spans="2:2" ht="12" customHeight="1">
      <c r="B1437" s="162"/>
    </row>
    <row r="1438" spans="2:2" ht="12" customHeight="1">
      <c r="B1438" s="162"/>
    </row>
    <row r="1439" spans="2:2" ht="12" customHeight="1">
      <c r="B1439" s="162"/>
    </row>
    <row r="1440" spans="2:2" ht="12" customHeight="1">
      <c r="B1440" s="162"/>
    </row>
    <row r="1441" spans="2:2" ht="12" customHeight="1">
      <c r="B1441" s="162"/>
    </row>
    <row r="1442" spans="2:2" ht="12" customHeight="1">
      <c r="B1442" s="162"/>
    </row>
    <row r="1443" spans="2:2" ht="12" customHeight="1">
      <c r="B1443" s="162"/>
    </row>
    <row r="1444" spans="2:2" ht="12" customHeight="1">
      <c r="B1444" s="162"/>
    </row>
    <row r="1445" spans="2:2" ht="12" customHeight="1">
      <c r="B1445" s="162"/>
    </row>
    <row r="1446" spans="2:2" ht="12" customHeight="1">
      <c r="B1446" s="162"/>
    </row>
    <row r="1447" spans="2:2" ht="12" customHeight="1">
      <c r="B1447" s="162"/>
    </row>
    <row r="1448" spans="2:2" ht="12" customHeight="1">
      <c r="B1448" s="162"/>
    </row>
    <row r="1449" spans="2:2" ht="12" customHeight="1">
      <c r="B1449" s="162"/>
    </row>
    <row r="1450" spans="2:2" ht="12" customHeight="1">
      <c r="B1450" s="162"/>
    </row>
    <row r="1451" spans="2:2" ht="12" customHeight="1">
      <c r="B1451" s="162"/>
    </row>
    <row r="1452" spans="2:2" ht="12" customHeight="1">
      <c r="B1452" s="162"/>
    </row>
    <row r="1453" spans="2:2" ht="12" customHeight="1">
      <c r="B1453" s="162"/>
    </row>
    <row r="1454" spans="2:2" ht="12" customHeight="1">
      <c r="B1454" s="162"/>
    </row>
    <row r="1455" spans="2:2" ht="12" customHeight="1">
      <c r="B1455" s="162"/>
    </row>
    <row r="1456" spans="2:2" ht="12" customHeight="1">
      <c r="B1456" s="162"/>
    </row>
    <row r="1457" spans="2:2" ht="12" customHeight="1">
      <c r="B1457" s="162"/>
    </row>
    <row r="1458" spans="2:2" ht="12" customHeight="1">
      <c r="B1458" s="162"/>
    </row>
    <row r="1459" spans="2:2" ht="12" customHeight="1">
      <c r="B1459" s="162"/>
    </row>
    <row r="1460" spans="2:2" ht="12" customHeight="1">
      <c r="B1460" s="162"/>
    </row>
    <row r="1461" spans="2:2" ht="12" customHeight="1">
      <c r="B1461" s="162"/>
    </row>
    <row r="1462" spans="2:2" ht="12" customHeight="1">
      <c r="B1462" s="162"/>
    </row>
    <row r="1463" spans="2:2" ht="12" customHeight="1">
      <c r="B1463" s="162"/>
    </row>
    <row r="1464" spans="2:2" ht="12" customHeight="1">
      <c r="B1464" s="162"/>
    </row>
    <row r="1465" spans="2:2" ht="12" customHeight="1">
      <c r="B1465" s="162"/>
    </row>
    <row r="1466" spans="2:2" ht="12" customHeight="1">
      <c r="B1466" s="162"/>
    </row>
    <row r="1467" spans="2:2" ht="12" customHeight="1">
      <c r="B1467" s="162"/>
    </row>
    <row r="1468" spans="2:2" ht="12" customHeight="1">
      <c r="B1468" s="162"/>
    </row>
    <row r="1469" spans="2:2" ht="12" customHeight="1">
      <c r="B1469" s="162"/>
    </row>
    <row r="1470" spans="2:2" ht="12" customHeight="1">
      <c r="B1470" s="162"/>
    </row>
    <row r="1471" spans="2:2" ht="12" customHeight="1">
      <c r="B1471" s="162"/>
    </row>
    <row r="1472" spans="2:2" ht="12" customHeight="1">
      <c r="B1472" s="162"/>
    </row>
    <row r="1473" spans="2:2" ht="12" customHeight="1">
      <c r="B1473" s="162"/>
    </row>
    <row r="1474" spans="2:2" ht="12" customHeight="1">
      <c r="B1474" s="162"/>
    </row>
    <row r="1475" spans="2:2" ht="12" customHeight="1">
      <c r="B1475" s="162"/>
    </row>
    <row r="1476" spans="2:2" ht="12" customHeight="1">
      <c r="B1476" s="162"/>
    </row>
    <row r="1477" spans="2:2" ht="12" customHeight="1">
      <c r="B1477" s="162"/>
    </row>
    <row r="1478" spans="2:2" ht="12" customHeight="1">
      <c r="B1478" s="162"/>
    </row>
    <row r="1479" spans="2:2" ht="12" customHeight="1">
      <c r="B1479" s="162"/>
    </row>
    <row r="1480" spans="2:2" ht="12" customHeight="1">
      <c r="B1480" s="162"/>
    </row>
    <row r="1481" spans="2:2" ht="12" customHeight="1">
      <c r="B1481" s="162">
        <v>1452</v>
      </c>
    </row>
    <row r="1482" spans="2:2" ht="12" customHeight="1">
      <c r="B1482" s="162">
        <v>1453</v>
      </c>
    </row>
    <row r="1483" spans="2:2" ht="12" customHeight="1">
      <c r="B1483" s="162">
        <v>1454</v>
      </c>
    </row>
    <row r="1484" spans="2:2" ht="12" customHeight="1">
      <c r="B1484" s="162">
        <v>1455</v>
      </c>
    </row>
    <row r="1485" spans="2:2" ht="12" customHeight="1">
      <c r="B1485" s="162">
        <v>1456</v>
      </c>
    </row>
    <row r="1486" spans="2:2" ht="12" customHeight="1">
      <c r="B1486" s="162">
        <v>1457</v>
      </c>
    </row>
    <row r="1487" spans="2:2" ht="12" customHeight="1">
      <c r="B1487" s="162">
        <v>1458</v>
      </c>
    </row>
    <row r="1488" spans="2:2" ht="12" customHeight="1">
      <c r="B1488" s="162">
        <v>1459</v>
      </c>
    </row>
    <row r="1489" spans="2:2" ht="12" customHeight="1">
      <c r="B1489" s="162">
        <v>1460</v>
      </c>
    </row>
    <row r="1490" spans="2:2" ht="12" customHeight="1">
      <c r="B1490" s="162">
        <v>1461</v>
      </c>
    </row>
    <row r="1491" spans="2:2" ht="12" customHeight="1">
      <c r="B1491" s="162">
        <v>1462</v>
      </c>
    </row>
    <row r="1492" spans="2:2" ht="12" customHeight="1">
      <c r="B1492" s="162">
        <v>1463</v>
      </c>
    </row>
    <row r="1493" spans="2:2" ht="12" customHeight="1">
      <c r="B1493" s="162">
        <v>1464</v>
      </c>
    </row>
    <row r="1494" spans="2:2" ht="12" customHeight="1">
      <c r="B1494" s="162">
        <v>1465</v>
      </c>
    </row>
    <row r="1495" spans="2:2" ht="12" customHeight="1">
      <c r="B1495" s="162">
        <v>1466</v>
      </c>
    </row>
    <row r="1496" spans="2:2" ht="12" customHeight="1">
      <c r="B1496" s="162">
        <v>1467</v>
      </c>
    </row>
    <row r="1497" spans="2:2" ht="12" customHeight="1">
      <c r="B1497" s="162">
        <v>1468</v>
      </c>
    </row>
    <row r="1498" spans="2:2" ht="12" customHeight="1">
      <c r="B1498" s="162">
        <v>1469</v>
      </c>
    </row>
    <row r="1499" spans="2:2" ht="12" customHeight="1">
      <c r="B1499" s="162">
        <v>1470</v>
      </c>
    </row>
    <row r="1500" spans="2:2" ht="12" customHeight="1">
      <c r="B1500" s="162">
        <v>1471</v>
      </c>
    </row>
    <row r="1501" spans="2:2" ht="12" customHeight="1">
      <c r="B1501" s="162">
        <v>1472</v>
      </c>
    </row>
    <row r="1502" spans="2:2" ht="12" customHeight="1">
      <c r="B1502" s="162">
        <v>1473</v>
      </c>
    </row>
    <row r="1503" spans="2:2" ht="12" customHeight="1">
      <c r="B1503" s="162">
        <v>1474</v>
      </c>
    </row>
    <row r="1504" spans="2:2" ht="12" customHeight="1">
      <c r="B1504" s="162">
        <v>1475</v>
      </c>
    </row>
    <row r="1505" spans="2:2" ht="12" customHeight="1">
      <c r="B1505" s="162">
        <v>1476</v>
      </c>
    </row>
    <row r="1506" spans="2:2" ht="12" customHeight="1">
      <c r="B1506" s="162">
        <v>1477</v>
      </c>
    </row>
    <row r="1507" spans="2:2" ht="12" customHeight="1">
      <c r="B1507" s="162">
        <v>1478</v>
      </c>
    </row>
    <row r="1508" spans="2:2" ht="12" customHeight="1">
      <c r="B1508" s="162">
        <v>1479</v>
      </c>
    </row>
    <row r="1509" spans="2:2" ht="12" customHeight="1">
      <c r="B1509" s="162">
        <v>1480</v>
      </c>
    </row>
    <row r="1510" spans="2:2" ht="12" customHeight="1">
      <c r="B1510" s="162">
        <v>1481</v>
      </c>
    </row>
    <row r="1511" spans="2:2" ht="12" customHeight="1">
      <c r="B1511" s="162">
        <v>1482</v>
      </c>
    </row>
    <row r="1512" spans="2:2" ht="12" customHeight="1">
      <c r="B1512" s="162">
        <v>1483</v>
      </c>
    </row>
    <row r="1513" spans="2:2" ht="12" customHeight="1">
      <c r="B1513" s="162">
        <v>1484</v>
      </c>
    </row>
    <row r="1514" spans="2:2" ht="12" customHeight="1">
      <c r="B1514" s="162">
        <v>1485</v>
      </c>
    </row>
    <row r="1515" spans="2:2" ht="12" customHeight="1">
      <c r="B1515" s="162">
        <v>1486</v>
      </c>
    </row>
    <row r="1516" spans="2:2" ht="12" customHeight="1">
      <c r="B1516" s="162">
        <v>1487</v>
      </c>
    </row>
    <row r="1517" spans="2:2" ht="12" customHeight="1">
      <c r="B1517" s="162">
        <v>1488</v>
      </c>
    </row>
    <row r="1518" spans="2:2" ht="12" customHeight="1">
      <c r="B1518" s="162">
        <v>1489</v>
      </c>
    </row>
    <row r="1519" spans="2:2" ht="12" customHeight="1">
      <c r="B1519" s="162">
        <v>1490</v>
      </c>
    </row>
    <row r="1520" spans="2:2" ht="12" customHeight="1">
      <c r="B1520" s="162">
        <v>1491</v>
      </c>
    </row>
    <row r="1521" spans="2:2" ht="12" customHeight="1">
      <c r="B1521" s="162">
        <v>1492</v>
      </c>
    </row>
    <row r="1522" spans="2:2" ht="12" customHeight="1">
      <c r="B1522" s="162">
        <v>1493</v>
      </c>
    </row>
    <row r="1523" spans="2:2" ht="12" customHeight="1">
      <c r="B1523" s="162">
        <v>1494</v>
      </c>
    </row>
    <row r="1524" spans="2:2" ht="12" customHeight="1">
      <c r="B1524" s="162">
        <v>1495</v>
      </c>
    </row>
    <row r="1525" spans="2:2" ht="12" customHeight="1">
      <c r="B1525" s="162">
        <v>1496</v>
      </c>
    </row>
    <row r="1526" spans="2:2" ht="12" customHeight="1">
      <c r="B1526" s="162">
        <v>1497</v>
      </c>
    </row>
    <row r="1527" spans="2:2" ht="12" customHeight="1">
      <c r="B1527" s="162">
        <v>1498</v>
      </c>
    </row>
    <row r="1528" spans="2:2" ht="12" customHeight="1">
      <c r="B1528" s="162">
        <v>1499</v>
      </c>
    </row>
    <row r="1529" spans="2:2" ht="12" customHeight="1">
      <c r="B1529" s="162">
        <v>1500</v>
      </c>
    </row>
    <row r="1530" spans="2:2" ht="12" customHeight="1">
      <c r="B1530" s="162">
        <v>1501</v>
      </c>
    </row>
    <row r="1531" spans="2:2" ht="12" customHeight="1">
      <c r="B1531" s="162">
        <v>1502</v>
      </c>
    </row>
    <row r="1532" spans="2:2" ht="12" customHeight="1">
      <c r="B1532" s="162">
        <v>1503</v>
      </c>
    </row>
    <row r="1533" spans="2:2" ht="12" customHeight="1">
      <c r="B1533" s="162">
        <v>1504</v>
      </c>
    </row>
    <row r="1534" spans="2:2" ht="12" customHeight="1">
      <c r="B1534" s="162">
        <v>1505</v>
      </c>
    </row>
    <row r="1535" spans="2:2" ht="12" customHeight="1">
      <c r="B1535" s="162">
        <v>1506</v>
      </c>
    </row>
    <row r="1536" spans="2:2" ht="12" customHeight="1">
      <c r="B1536" s="162">
        <v>1507</v>
      </c>
    </row>
    <row r="1537" spans="2:2" ht="12" customHeight="1">
      <c r="B1537" s="162">
        <v>1508</v>
      </c>
    </row>
    <row r="1538" spans="2:2" ht="12" customHeight="1">
      <c r="B1538" s="162">
        <v>1509</v>
      </c>
    </row>
    <row r="1539" spans="2:2" ht="12" customHeight="1">
      <c r="B1539" s="162">
        <v>1510</v>
      </c>
    </row>
    <row r="1540" spans="2:2" ht="12" customHeight="1">
      <c r="B1540" s="162">
        <v>1511</v>
      </c>
    </row>
    <row r="1541" spans="2:2" ht="12" customHeight="1">
      <c r="B1541" s="162">
        <v>1512</v>
      </c>
    </row>
    <row r="1542" spans="2:2" ht="12" customHeight="1">
      <c r="B1542" s="162">
        <v>1513</v>
      </c>
    </row>
    <row r="1543" spans="2:2" ht="12" customHeight="1">
      <c r="B1543" s="162">
        <v>1514</v>
      </c>
    </row>
    <row r="1544" spans="2:2" ht="12" customHeight="1">
      <c r="B1544" s="162">
        <v>1515</v>
      </c>
    </row>
    <row r="1545" spans="2:2" ht="12" customHeight="1">
      <c r="B1545" s="162">
        <v>1516</v>
      </c>
    </row>
    <row r="1546" spans="2:2" ht="12" customHeight="1">
      <c r="B1546" s="162">
        <v>1517</v>
      </c>
    </row>
    <row r="1547" spans="2:2" ht="12" customHeight="1">
      <c r="B1547" s="162">
        <v>1518</v>
      </c>
    </row>
    <row r="1548" spans="2:2" ht="12" customHeight="1">
      <c r="B1548" s="162">
        <v>1519</v>
      </c>
    </row>
    <row r="1549" spans="2:2" ht="12" customHeight="1">
      <c r="B1549" s="162">
        <v>1520</v>
      </c>
    </row>
    <row r="1550" spans="2:2" ht="12" customHeight="1">
      <c r="B1550" s="162">
        <v>1521</v>
      </c>
    </row>
    <row r="1551" spans="2:2" ht="12" customHeight="1">
      <c r="B1551" s="162">
        <v>1522</v>
      </c>
    </row>
    <row r="1552" spans="2:2" ht="12" customHeight="1">
      <c r="B1552" s="162">
        <v>1523</v>
      </c>
    </row>
    <row r="1553" spans="2:2" ht="12" customHeight="1">
      <c r="B1553" s="162">
        <v>1524</v>
      </c>
    </row>
    <row r="1554" spans="2:2" ht="12" customHeight="1">
      <c r="B1554" s="162">
        <v>1525</v>
      </c>
    </row>
    <row r="1555" spans="2:2" ht="12" customHeight="1">
      <c r="B1555" s="162">
        <v>1526</v>
      </c>
    </row>
    <row r="1556" spans="2:2" ht="12" customHeight="1">
      <c r="B1556" s="162">
        <v>1527</v>
      </c>
    </row>
    <row r="1557" spans="2:2" ht="12" customHeight="1">
      <c r="B1557" s="162">
        <v>1528</v>
      </c>
    </row>
    <row r="1558" spans="2:2" ht="12" customHeight="1">
      <c r="B1558" s="162">
        <v>1529</v>
      </c>
    </row>
    <row r="1559" spans="2:2" ht="12" customHeight="1">
      <c r="B1559" s="162">
        <v>1530</v>
      </c>
    </row>
    <row r="1560" spans="2:2" ht="12" customHeight="1">
      <c r="B1560" s="162">
        <v>1531</v>
      </c>
    </row>
    <row r="1561" spans="2:2" ht="12" customHeight="1">
      <c r="B1561" s="162">
        <v>1532</v>
      </c>
    </row>
    <row r="1562" spans="2:2" ht="12" customHeight="1">
      <c r="B1562" s="162">
        <v>1533</v>
      </c>
    </row>
    <row r="1563" spans="2:2" ht="12" customHeight="1">
      <c r="B1563" s="162">
        <v>1534</v>
      </c>
    </row>
    <row r="1564" spans="2:2" ht="12" customHeight="1">
      <c r="B1564" s="162">
        <v>1535</v>
      </c>
    </row>
    <row r="1565" spans="2:2" ht="12" customHeight="1">
      <c r="B1565" s="162">
        <v>1536</v>
      </c>
    </row>
    <row r="1566" spans="2:2" ht="12" customHeight="1">
      <c r="B1566" s="162">
        <v>1537</v>
      </c>
    </row>
    <row r="1567" spans="2:2" ht="12" customHeight="1">
      <c r="B1567" s="162">
        <v>1538</v>
      </c>
    </row>
    <row r="1568" spans="2:2" ht="12" customHeight="1">
      <c r="B1568" s="162">
        <v>1539</v>
      </c>
    </row>
    <row r="1569" spans="2:2" ht="12" customHeight="1">
      <c r="B1569" s="162">
        <v>1540</v>
      </c>
    </row>
    <row r="1570" spans="2:2" ht="12" customHeight="1">
      <c r="B1570" s="162">
        <v>1541</v>
      </c>
    </row>
    <row r="1571" spans="2:2" ht="12" customHeight="1">
      <c r="B1571" s="162">
        <v>1542</v>
      </c>
    </row>
    <row r="1572" spans="2:2" ht="12" customHeight="1">
      <c r="B1572" s="162">
        <v>1543</v>
      </c>
    </row>
    <row r="1573" spans="2:2" ht="12" customHeight="1">
      <c r="B1573" s="162">
        <v>1544</v>
      </c>
    </row>
    <row r="1574" spans="2:2" ht="12" customHeight="1">
      <c r="B1574" s="162">
        <v>1545</v>
      </c>
    </row>
    <row r="1575" spans="2:2" ht="12" customHeight="1">
      <c r="B1575" s="162">
        <v>1546</v>
      </c>
    </row>
    <row r="1576" spans="2:2" ht="12" customHeight="1">
      <c r="B1576" s="162">
        <v>1547</v>
      </c>
    </row>
    <row r="1577" spans="2:2" ht="12" customHeight="1">
      <c r="B1577" s="162">
        <v>1548</v>
      </c>
    </row>
    <row r="1578" spans="2:2" ht="12" customHeight="1">
      <c r="B1578" s="162">
        <v>1549</v>
      </c>
    </row>
    <row r="1579" spans="2:2" ht="12" customHeight="1">
      <c r="B1579" s="162">
        <v>1550</v>
      </c>
    </row>
    <row r="1580" spans="2:2" ht="12" customHeight="1">
      <c r="B1580" s="162">
        <v>1551</v>
      </c>
    </row>
    <row r="1581" spans="2:2" ht="12" customHeight="1">
      <c r="B1581" s="162">
        <v>1552</v>
      </c>
    </row>
    <row r="1582" spans="2:2" ht="12" customHeight="1">
      <c r="B1582" s="162">
        <v>1553</v>
      </c>
    </row>
    <row r="1583" spans="2:2" ht="12" customHeight="1">
      <c r="B1583" s="162">
        <v>1554</v>
      </c>
    </row>
    <row r="1584" spans="2:2" ht="12" customHeight="1">
      <c r="B1584" s="162">
        <v>1555</v>
      </c>
    </row>
    <row r="1585" spans="2:2" ht="12" customHeight="1">
      <c r="B1585" s="162">
        <v>1556</v>
      </c>
    </row>
    <row r="1586" spans="2:2" ht="12" customHeight="1">
      <c r="B1586" s="162">
        <v>1557</v>
      </c>
    </row>
    <row r="1587" spans="2:2" ht="12" customHeight="1">
      <c r="B1587" s="162">
        <v>1558</v>
      </c>
    </row>
    <row r="1588" spans="2:2" ht="12" customHeight="1">
      <c r="B1588" s="162">
        <v>1559</v>
      </c>
    </row>
    <row r="1589" spans="2:2" ht="12" customHeight="1">
      <c r="B1589" s="162">
        <v>1560</v>
      </c>
    </row>
    <row r="1590" spans="2:2" ht="12" customHeight="1">
      <c r="B1590" s="162">
        <v>1561</v>
      </c>
    </row>
    <row r="1591" spans="2:2" ht="12" customHeight="1">
      <c r="B1591" s="162">
        <v>1562</v>
      </c>
    </row>
    <row r="1592" spans="2:2" ht="12" customHeight="1">
      <c r="B1592" s="162">
        <v>1563</v>
      </c>
    </row>
    <row r="1593" spans="2:2" ht="12" customHeight="1">
      <c r="B1593" s="162">
        <v>1564</v>
      </c>
    </row>
    <row r="1594" spans="2:2" ht="12" customHeight="1">
      <c r="B1594" s="162">
        <v>1565</v>
      </c>
    </row>
    <row r="1595" spans="2:2" ht="12" customHeight="1">
      <c r="B1595" s="162">
        <v>1566</v>
      </c>
    </row>
    <row r="1596" spans="2:2" ht="12" customHeight="1">
      <c r="B1596" s="162">
        <v>1567</v>
      </c>
    </row>
    <row r="1597" spans="2:2" ht="12" customHeight="1">
      <c r="B1597" s="162">
        <v>1568</v>
      </c>
    </row>
    <row r="1598" spans="2:2" ht="12" customHeight="1">
      <c r="B1598" s="162">
        <v>1569</v>
      </c>
    </row>
    <row r="1599" spans="2:2" ht="12" customHeight="1">
      <c r="B1599" s="162">
        <v>1570</v>
      </c>
    </row>
    <row r="1600" spans="2:2" ht="12" customHeight="1">
      <c r="B1600" s="162">
        <v>1571</v>
      </c>
    </row>
    <row r="1601" spans="2:2" ht="12" customHeight="1">
      <c r="B1601" s="162">
        <v>1572</v>
      </c>
    </row>
    <row r="1602" spans="2:2" ht="12" customHeight="1">
      <c r="B1602" s="162">
        <v>1573</v>
      </c>
    </row>
    <row r="1603" spans="2:2" ht="12" customHeight="1">
      <c r="B1603" s="162">
        <v>1574</v>
      </c>
    </row>
    <row r="1604" spans="2:2" ht="12" customHeight="1">
      <c r="B1604" s="162">
        <v>1575</v>
      </c>
    </row>
    <row r="1605" spans="2:2" ht="12" customHeight="1">
      <c r="B1605" s="162">
        <v>1576</v>
      </c>
    </row>
    <row r="1606" spans="2:2" ht="12" customHeight="1">
      <c r="B1606" s="162">
        <v>1577</v>
      </c>
    </row>
    <row r="1607" spans="2:2" ht="12" customHeight="1">
      <c r="B1607" s="162">
        <v>1578</v>
      </c>
    </row>
    <row r="1608" spans="2:2" ht="12" customHeight="1">
      <c r="B1608" s="162">
        <v>1579</v>
      </c>
    </row>
    <row r="1609" spans="2:2" ht="12" customHeight="1">
      <c r="B1609" s="162">
        <v>1580</v>
      </c>
    </row>
    <row r="1610" spans="2:2" ht="12" customHeight="1">
      <c r="B1610" s="162">
        <v>1581</v>
      </c>
    </row>
    <row r="1611" spans="2:2" ht="12" customHeight="1">
      <c r="B1611" s="162">
        <v>1582</v>
      </c>
    </row>
    <row r="1612" spans="2:2" ht="12" customHeight="1">
      <c r="B1612" s="162">
        <v>1583</v>
      </c>
    </row>
    <row r="1613" spans="2:2" ht="12" customHeight="1">
      <c r="B1613" s="162">
        <v>1584</v>
      </c>
    </row>
    <row r="1614" spans="2:2" ht="12" customHeight="1">
      <c r="B1614" s="162">
        <v>1585</v>
      </c>
    </row>
    <row r="1615" spans="2:2" ht="12" customHeight="1">
      <c r="B1615" s="162">
        <v>1586</v>
      </c>
    </row>
    <row r="1616" spans="2:2" ht="12" customHeight="1">
      <c r="B1616" s="162">
        <v>1587</v>
      </c>
    </row>
    <row r="1617" spans="2:2" ht="12" customHeight="1">
      <c r="B1617" s="162">
        <v>1588</v>
      </c>
    </row>
    <row r="1618" spans="2:2" ht="12" customHeight="1">
      <c r="B1618" s="162">
        <v>1589</v>
      </c>
    </row>
    <row r="1619" spans="2:2" ht="12" customHeight="1">
      <c r="B1619" s="162">
        <v>1590</v>
      </c>
    </row>
    <row r="1620" spans="2:2" ht="12" customHeight="1">
      <c r="B1620" s="162">
        <v>1591</v>
      </c>
    </row>
    <row r="1621" spans="2:2" ht="12" customHeight="1">
      <c r="B1621" s="162">
        <v>1592</v>
      </c>
    </row>
    <row r="1622" spans="2:2" ht="12" customHeight="1">
      <c r="B1622" s="162">
        <v>1593</v>
      </c>
    </row>
    <row r="1623" spans="2:2" ht="12" customHeight="1">
      <c r="B1623" s="162">
        <v>1594</v>
      </c>
    </row>
    <row r="1624" spans="2:2" ht="12" customHeight="1">
      <c r="B1624" s="162">
        <v>1595</v>
      </c>
    </row>
    <row r="1625" spans="2:2" ht="12" customHeight="1">
      <c r="B1625" s="162">
        <v>1596</v>
      </c>
    </row>
    <row r="1626" spans="2:2" ht="12" customHeight="1">
      <c r="B1626" s="162">
        <v>1597</v>
      </c>
    </row>
    <row r="1627" spans="2:2" ht="12" customHeight="1">
      <c r="B1627" s="162">
        <v>1598</v>
      </c>
    </row>
    <row r="1628" spans="2:2" ht="12" customHeight="1">
      <c r="B1628" s="162">
        <v>1599</v>
      </c>
    </row>
    <row r="1629" spans="2:2" ht="12" customHeight="1">
      <c r="B1629" s="162">
        <v>1600</v>
      </c>
    </row>
    <row r="1630" spans="2:2" ht="12" customHeight="1">
      <c r="B1630" s="162">
        <v>1601</v>
      </c>
    </row>
    <row r="1631" spans="2:2" ht="12" customHeight="1">
      <c r="B1631" s="162">
        <v>1602</v>
      </c>
    </row>
    <row r="1632" spans="2:2" ht="12" customHeight="1">
      <c r="B1632" s="162">
        <v>1603</v>
      </c>
    </row>
    <row r="1633" spans="2:2" ht="12" customHeight="1">
      <c r="B1633" s="162">
        <v>1604</v>
      </c>
    </row>
    <row r="1634" spans="2:2" ht="12" customHeight="1">
      <c r="B1634" s="162">
        <v>1605</v>
      </c>
    </row>
    <row r="1635" spans="2:2" ht="12" customHeight="1">
      <c r="B1635" s="162">
        <v>1606</v>
      </c>
    </row>
    <row r="1636" spans="2:2" ht="12" customHeight="1">
      <c r="B1636" s="162">
        <v>1607</v>
      </c>
    </row>
    <row r="1637" spans="2:2" ht="12" customHeight="1">
      <c r="B1637" s="162">
        <v>1608</v>
      </c>
    </row>
    <row r="1638" spans="2:2" ht="12" customHeight="1">
      <c r="B1638" s="162">
        <v>1609</v>
      </c>
    </row>
    <row r="1639" spans="2:2" ht="12" customHeight="1">
      <c r="B1639" s="162">
        <v>1610</v>
      </c>
    </row>
    <row r="1640" spans="2:2" ht="12" customHeight="1">
      <c r="B1640" s="162">
        <v>1611</v>
      </c>
    </row>
    <row r="1641" spans="2:2" ht="12" customHeight="1">
      <c r="B1641" s="162">
        <v>1612</v>
      </c>
    </row>
    <row r="1642" spans="2:2" ht="12" customHeight="1">
      <c r="B1642" s="162">
        <v>1613</v>
      </c>
    </row>
    <row r="1643" spans="2:2" ht="12" customHeight="1">
      <c r="B1643" s="162">
        <v>1614</v>
      </c>
    </row>
    <row r="1644" spans="2:2" ht="12" customHeight="1">
      <c r="B1644" s="162">
        <v>1615</v>
      </c>
    </row>
    <row r="1645" spans="2:2" ht="12" customHeight="1">
      <c r="B1645" s="162">
        <v>1616</v>
      </c>
    </row>
    <row r="1646" spans="2:2" ht="12" customHeight="1">
      <c r="B1646" s="162">
        <v>1617</v>
      </c>
    </row>
    <row r="1647" spans="2:2" ht="12" customHeight="1">
      <c r="B1647" s="162">
        <v>1618</v>
      </c>
    </row>
    <row r="1648" spans="2:2" ht="12" customHeight="1">
      <c r="B1648" s="162">
        <v>1619</v>
      </c>
    </row>
    <row r="1649" spans="2:2" ht="12" customHeight="1">
      <c r="B1649" s="162">
        <v>1620</v>
      </c>
    </row>
    <row r="1650" spans="2:2" ht="12" customHeight="1">
      <c r="B1650" s="162">
        <v>1621</v>
      </c>
    </row>
    <row r="1651" spans="2:2" ht="12" customHeight="1">
      <c r="B1651" s="162">
        <v>1622</v>
      </c>
    </row>
    <row r="1652" spans="2:2" ht="12" customHeight="1">
      <c r="B1652" s="162">
        <v>1623</v>
      </c>
    </row>
    <row r="1653" spans="2:2" ht="12" customHeight="1">
      <c r="B1653" s="162">
        <v>1624</v>
      </c>
    </row>
    <row r="1654" spans="2:2" ht="12" customHeight="1">
      <c r="B1654" s="162">
        <v>1625</v>
      </c>
    </row>
    <row r="1655" spans="2:2" ht="12" customHeight="1">
      <c r="B1655" s="162">
        <v>1626</v>
      </c>
    </row>
    <row r="1656" spans="2:2" ht="12" customHeight="1">
      <c r="B1656" s="162">
        <v>1627</v>
      </c>
    </row>
    <row r="1657" spans="2:2" ht="12" customHeight="1">
      <c r="B1657" s="162">
        <v>1628</v>
      </c>
    </row>
    <row r="1658" spans="2:2" ht="12" customHeight="1">
      <c r="B1658" s="162">
        <v>1629</v>
      </c>
    </row>
    <row r="1659" spans="2:2" ht="12" customHeight="1">
      <c r="B1659" s="162">
        <v>1630</v>
      </c>
    </row>
    <row r="1660" spans="2:2" ht="12" customHeight="1">
      <c r="B1660" s="162">
        <v>1631</v>
      </c>
    </row>
    <row r="1661" spans="2:2" ht="12" customHeight="1">
      <c r="B1661" s="162">
        <v>1632</v>
      </c>
    </row>
    <row r="1662" spans="2:2" ht="12" customHeight="1">
      <c r="B1662" s="162">
        <v>1633</v>
      </c>
    </row>
    <row r="1663" spans="2:2" ht="12" customHeight="1">
      <c r="B1663" s="162">
        <v>1634</v>
      </c>
    </row>
    <row r="1664" spans="2:2" ht="12" customHeight="1">
      <c r="B1664" s="162">
        <v>1635</v>
      </c>
    </row>
    <row r="1665" spans="2:2" ht="12" customHeight="1">
      <c r="B1665" s="162">
        <v>1636</v>
      </c>
    </row>
    <row r="1666" spans="2:2" ht="12" customHeight="1">
      <c r="B1666" s="162">
        <v>1637</v>
      </c>
    </row>
    <row r="1667" spans="2:2" ht="12" customHeight="1">
      <c r="B1667" s="162">
        <v>1638</v>
      </c>
    </row>
    <row r="1668" spans="2:2" ht="12" customHeight="1">
      <c r="B1668" s="162">
        <v>1639</v>
      </c>
    </row>
    <row r="1669" spans="2:2" ht="12" customHeight="1">
      <c r="B1669" s="162">
        <v>1640</v>
      </c>
    </row>
    <row r="1670" spans="2:2" ht="12" customHeight="1">
      <c r="B1670" s="162">
        <v>1641</v>
      </c>
    </row>
    <row r="1671" spans="2:2" ht="12" customHeight="1">
      <c r="B1671" s="162">
        <v>1642</v>
      </c>
    </row>
    <row r="1672" spans="2:2" ht="12" customHeight="1">
      <c r="B1672" s="162">
        <v>1643</v>
      </c>
    </row>
    <row r="1673" spans="2:2" ht="12" customHeight="1">
      <c r="B1673" s="162">
        <v>1644</v>
      </c>
    </row>
    <row r="1674" spans="2:2" ht="12" customHeight="1">
      <c r="B1674" s="162">
        <v>1645</v>
      </c>
    </row>
    <row r="1675" spans="2:2" ht="12" customHeight="1">
      <c r="B1675" s="162">
        <v>1646</v>
      </c>
    </row>
    <row r="1676" spans="2:2" ht="12" customHeight="1">
      <c r="B1676" s="162">
        <v>1647</v>
      </c>
    </row>
    <row r="1677" spans="2:2" ht="12" customHeight="1">
      <c r="B1677" s="162">
        <v>1648</v>
      </c>
    </row>
    <row r="1678" spans="2:2" ht="12" customHeight="1">
      <c r="B1678" s="162">
        <v>1649</v>
      </c>
    </row>
    <row r="1679" spans="2:2" ht="12" customHeight="1">
      <c r="B1679" s="162">
        <v>1650</v>
      </c>
    </row>
    <row r="1680" spans="2:2" ht="12" customHeight="1">
      <c r="B1680" s="162">
        <v>1651</v>
      </c>
    </row>
    <row r="1681" spans="2:2" ht="12" customHeight="1">
      <c r="B1681" s="162">
        <v>1652</v>
      </c>
    </row>
    <row r="1682" spans="2:2" ht="12" customHeight="1">
      <c r="B1682" s="162">
        <v>1653</v>
      </c>
    </row>
    <row r="1683" spans="2:2" ht="12" customHeight="1">
      <c r="B1683" s="162">
        <v>1654</v>
      </c>
    </row>
    <row r="1684" spans="2:2" ht="12" customHeight="1">
      <c r="B1684" s="162">
        <v>1655</v>
      </c>
    </row>
    <row r="1685" spans="2:2" ht="12" customHeight="1">
      <c r="B1685" s="162">
        <v>1656</v>
      </c>
    </row>
    <row r="1686" spans="2:2" ht="12" customHeight="1">
      <c r="B1686" s="162">
        <v>1657</v>
      </c>
    </row>
    <row r="1687" spans="2:2" ht="12" customHeight="1">
      <c r="B1687" s="162">
        <v>1658</v>
      </c>
    </row>
    <row r="1688" spans="2:2" ht="12" customHeight="1">
      <c r="B1688" s="162">
        <v>1659</v>
      </c>
    </row>
    <row r="1689" spans="2:2" ht="12" customHeight="1">
      <c r="B1689" s="162">
        <v>1660</v>
      </c>
    </row>
    <row r="1690" spans="2:2" ht="12" customHeight="1">
      <c r="B1690" s="162">
        <v>1661</v>
      </c>
    </row>
    <row r="1691" spans="2:2" ht="12" customHeight="1">
      <c r="B1691" s="162">
        <v>1662</v>
      </c>
    </row>
    <row r="1692" spans="2:2" ht="12" customHeight="1">
      <c r="B1692" s="162">
        <v>1663</v>
      </c>
    </row>
    <row r="1693" spans="2:2" ht="12" customHeight="1">
      <c r="B1693" s="162">
        <v>1664</v>
      </c>
    </row>
    <row r="1694" spans="2:2" ht="12" customHeight="1">
      <c r="B1694" s="162">
        <v>1665</v>
      </c>
    </row>
    <row r="1695" spans="2:2" ht="12" customHeight="1">
      <c r="B1695" s="162">
        <v>1666</v>
      </c>
    </row>
    <row r="1696" spans="2:2" ht="12" customHeight="1">
      <c r="B1696" s="162">
        <v>1667</v>
      </c>
    </row>
    <row r="1697" spans="2:2" ht="12" customHeight="1">
      <c r="B1697" s="162">
        <v>1668</v>
      </c>
    </row>
    <row r="1698" spans="2:2" ht="12" customHeight="1">
      <c r="B1698" s="162">
        <v>1669</v>
      </c>
    </row>
    <row r="1699" spans="2:2" ht="12" customHeight="1">
      <c r="B1699" s="162">
        <v>1670</v>
      </c>
    </row>
    <row r="1700" spans="2:2" ht="12" customHeight="1">
      <c r="B1700" s="162">
        <v>1671</v>
      </c>
    </row>
    <row r="1701" spans="2:2" ht="12" customHeight="1">
      <c r="B1701" s="162">
        <v>1672</v>
      </c>
    </row>
    <row r="1702" spans="2:2" ht="12" customHeight="1">
      <c r="B1702" s="162">
        <v>1673</v>
      </c>
    </row>
    <row r="1703" spans="2:2" ht="12" customHeight="1">
      <c r="B1703" s="162">
        <v>1674</v>
      </c>
    </row>
    <row r="1704" spans="2:2" ht="12" customHeight="1">
      <c r="B1704" s="162">
        <v>1675</v>
      </c>
    </row>
    <row r="1705" spans="2:2" ht="12" customHeight="1">
      <c r="B1705" s="162">
        <v>1676</v>
      </c>
    </row>
    <row r="1706" spans="2:2" ht="12" customHeight="1">
      <c r="B1706" s="162">
        <v>1677</v>
      </c>
    </row>
    <row r="1707" spans="2:2" ht="12" customHeight="1">
      <c r="B1707" s="162">
        <v>1678</v>
      </c>
    </row>
    <row r="1708" spans="2:2" ht="12" customHeight="1">
      <c r="B1708" s="162">
        <v>1679</v>
      </c>
    </row>
    <row r="1709" spans="2:2" ht="12" customHeight="1">
      <c r="B1709" s="162">
        <v>1680</v>
      </c>
    </row>
    <row r="1710" spans="2:2" ht="12" customHeight="1">
      <c r="B1710" s="162">
        <v>1681</v>
      </c>
    </row>
    <row r="1711" spans="2:2" ht="12" customHeight="1">
      <c r="B1711" s="162">
        <v>1682</v>
      </c>
    </row>
    <row r="1712" spans="2:2" ht="12" customHeight="1">
      <c r="B1712" s="162">
        <v>1683</v>
      </c>
    </row>
    <row r="1713" spans="2:2" ht="12" customHeight="1">
      <c r="B1713" s="162">
        <v>1684</v>
      </c>
    </row>
    <row r="1714" spans="2:2" ht="12" customHeight="1">
      <c r="B1714" s="162">
        <v>1685</v>
      </c>
    </row>
    <row r="1715" spans="2:2" ht="12" customHeight="1">
      <c r="B1715" s="162">
        <v>1686</v>
      </c>
    </row>
    <row r="1716" spans="2:2" ht="12" customHeight="1">
      <c r="B1716" s="162">
        <v>1687</v>
      </c>
    </row>
    <row r="1717" spans="2:2" ht="12" customHeight="1">
      <c r="B1717" s="162">
        <v>1688</v>
      </c>
    </row>
    <row r="1718" spans="2:2" ht="12" customHeight="1">
      <c r="B1718" s="162">
        <v>1689</v>
      </c>
    </row>
    <row r="1719" spans="2:2" ht="12" customHeight="1">
      <c r="B1719" s="162">
        <v>1690</v>
      </c>
    </row>
    <row r="1720" spans="2:2" ht="12" customHeight="1">
      <c r="B1720" s="162">
        <v>1691</v>
      </c>
    </row>
    <row r="1721" spans="2:2" ht="12" customHeight="1">
      <c r="B1721" s="162">
        <v>1692</v>
      </c>
    </row>
    <row r="1722" spans="2:2" ht="12" customHeight="1">
      <c r="B1722" s="162">
        <v>1693</v>
      </c>
    </row>
    <row r="1723" spans="2:2" ht="12" customHeight="1">
      <c r="B1723" s="162">
        <v>1694</v>
      </c>
    </row>
    <row r="1724" spans="2:2" ht="12" customHeight="1">
      <c r="B1724" s="162">
        <v>1695</v>
      </c>
    </row>
    <row r="1725" spans="2:2" ht="12" customHeight="1">
      <c r="B1725" s="162">
        <v>1696</v>
      </c>
    </row>
    <row r="1726" spans="2:2" ht="12" customHeight="1">
      <c r="B1726" s="162">
        <v>1697</v>
      </c>
    </row>
    <row r="1727" spans="2:2" ht="12" customHeight="1">
      <c r="B1727" s="162">
        <v>1698</v>
      </c>
    </row>
    <row r="1728" spans="2:2" ht="12" customHeight="1">
      <c r="B1728" s="162">
        <v>1699</v>
      </c>
    </row>
    <row r="1729" spans="2:2" ht="12" customHeight="1">
      <c r="B1729" s="162">
        <v>1700</v>
      </c>
    </row>
    <row r="1730" spans="2:2" ht="12" customHeight="1">
      <c r="B1730" s="162">
        <v>1701</v>
      </c>
    </row>
    <row r="1731" spans="2:2" ht="12" customHeight="1">
      <c r="B1731" s="162">
        <v>1702</v>
      </c>
    </row>
    <row r="1732" spans="2:2" ht="12" customHeight="1">
      <c r="B1732" s="162">
        <v>1703</v>
      </c>
    </row>
    <row r="1733" spans="2:2" ht="12" customHeight="1">
      <c r="B1733" s="162">
        <v>1704</v>
      </c>
    </row>
    <row r="1734" spans="2:2" ht="12" customHeight="1">
      <c r="B1734" s="162">
        <v>1705</v>
      </c>
    </row>
    <row r="1735" spans="2:2" ht="12" customHeight="1">
      <c r="B1735" s="162">
        <v>1706</v>
      </c>
    </row>
    <row r="1736" spans="2:2" ht="12" customHeight="1">
      <c r="B1736" s="162">
        <v>1707</v>
      </c>
    </row>
    <row r="1737" spans="2:2" ht="12" customHeight="1">
      <c r="B1737" s="162">
        <v>1708</v>
      </c>
    </row>
    <row r="1738" spans="2:2" ht="12" customHeight="1">
      <c r="B1738" s="162">
        <v>1709</v>
      </c>
    </row>
    <row r="1739" spans="2:2" ht="12" customHeight="1">
      <c r="B1739" s="162">
        <v>1710</v>
      </c>
    </row>
    <row r="1740" spans="2:2" ht="12" customHeight="1">
      <c r="B1740" s="162">
        <v>1711</v>
      </c>
    </row>
    <row r="1741" spans="2:2" ht="12" customHeight="1">
      <c r="B1741" s="162">
        <v>1712</v>
      </c>
    </row>
    <row r="1742" spans="2:2" ht="12" customHeight="1">
      <c r="B1742" s="162">
        <v>1713</v>
      </c>
    </row>
    <row r="1743" spans="2:2" ht="12" customHeight="1">
      <c r="B1743" s="162">
        <v>1714</v>
      </c>
    </row>
    <row r="1744" spans="2:2" ht="12" customHeight="1">
      <c r="B1744" s="162">
        <v>1715</v>
      </c>
    </row>
    <row r="1745" spans="2:2" ht="12" customHeight="1">
      <c r="B1745" s="162">
        <v>1716</v>
      </c>
    </row>
    <row r="1746" spans="2:2" ht="12" customHeight="1">
      <c r="B1746" s="162">
        <v>1717</v>
      </c>
    </row>
    <row r="1747" spans="2:2" ht="12" customHeight="1">
      <c r="B1747" s="162">
        <v>1718</v>
      </c>
    </row>
    <row r="1748" spans="2:2" ht="12" customHeight="1">
      <c r="B1748" s="162">
        <v>1719</v>
      </c>
    </row>
    <row r="1749" spans="2:2" ht="12" customHeight="1">
      <c r="B1749" s="162">
        <v>1720</v>
      </c>
    </row>
    <row r="1750" spans="2:2" ht="12" customHeight="1">
      <c r="B1750" s="162">
        <v>1721</v>
      </c>
    </row>
    <row r="1751" spans="2:2" ht="12" customHeight="1">
      <c r="B1751" s="162">
        <v>1722</v>
      </c>
    </row>
    <row r="1752" spans="2:2" ht="12" customHeight="1">
      <c r="B1752" s="162">
        <v>1723</v>
      </c>
    </row>
    <row r="1753" spans="2:2" ht="12" customHeight="1">
      <c r="B1753" s="162">
        <v>1724</v>
      </c>
    </row>
    <row r="1754" spans="2:2" ht="12" customHeight="1">
      <c r="B1754" s="162">
        <v>1725</v>
      </c>
    </row>
    <row r="1755" spans="2:2" ht="12" customHeight="1">
      <c r="B1755" s="162">
        <v>1726</v>
      </c>
    </row>
    <row r="1756" spans="2:2" ht="12" customHeight="1">
      <c r="B1756" s="162">
        <v>1727</v>
      </c>
    </row>
    <row r="1757" spans="2:2" ht="12" customHeight="1">
      <c r="B1757" s="162">
        <v>1728</v>
      </c>
    </row>
    <row r="1758" spans="2:2" ht="12" customHeight="1">
      <c r="B1758" s="162">
        <v>1729</v>
      </c>
    </row>
    <row r="1759" spans="2:2" ht="12" customHeight="1">
      <c r="B1759" s="162">
        <v>1730</v>
      </c>
    </row>
    <row r="1760" spans="2:2" ht="12" customHeight="1">
      <c r="B1760" s="162">
        <v>1731</v>
      </c>
    </row>
    <row r="1761" spans="2:2" ht="12" customHeight="1">
      <c r="B1761" s="162">
        <v>1732</v>
      </c>
    </row>
    <row r="1762" spans="2:2" ht="12" customHeight="1">
      <c r="B1762" s="162">
        <v>1733</v>
      </c>
    </row>
    <row r="1763" spans="2:2" ht="12" customHeight="1">
      <c r="B1763" s="162">
        <v>1734</v>
      </c>
    </row>
    <row r="1764" spans="2:2" ht="12" customHeight="1">
      <c r="B1764" s="162">
        <v>1735</v>
      </c>
    </row>
    <row r="1765" spans="2:2" ht="12" customHeight="1">
      <c r="B1765" s="162">
        <v>1736</v>
      </c>
    </row>
    <row r="1766" spans="2:2" ht="12" customHeight="1">
      <c r="B1766" s="162">
        <v>1737</v>
      </c>
    </row>
    <row r="1767" spans="2:2" ht="12" customHeight="1">
      <c r="B1767" s="162">
        <v>1738</v>
      </c>
    </row>
    <row r="1768" spans="2:2" ht="12" customHeight="1">
      <c r="B1768" s="162">
        <v>1739</v>
      </c>
    </row>
    <row r="1769" spans="2:2" ht="12" customHeight="1">
      <c r="B1769" s="162">
        <v>1740</v>
      </c>
    </row>
    <row r="1770" spans="2:2" ht="12" customHeight="1">
      <c r="B1770" s="162">
        <v>1741</v>
      </c>
    </row>
    <row r="1771" spans="2:2" ht="12" customHeight="1">
      <c r="B1771" s="162">
        <v>1742</v>
      </c>
    </row>
    <row r="1772" spans="2:2" ht="12" customHeight="1">
      <c r="B1772" s="162">
        <v>1743</v>
      </c>
    </row>
    <row r="1773" spans="2:2" ht="12" customHeight="1">
      <c r="B1773" s="162">
        <v>1744</v>
      </c>
    </row>
    <row r="1774" spans="2:2" ht="12" customHeight="1">
      <c r="B1774" s="162">
        <v>1745</v>
      </c>
    </row>
    <row r="1775" spans="2:2" ht="12" customHeight="1">
      <c r="B1775" s="162">
        <v>1746</v>
      </c>
    </row>
    <row r="1776" spans="2:2" ht="12" customHeight="1">
      <c r="B1776" s="162">
        <v>1747</v>
      </c>
    </row>
    <row r="1777" spans="2:2" ht="12" customHeight="1">
      <c r="B1777" s="162">
        <v>1748</v>
      </c>
    </row>
    <row r="1778" spans="2:2" ht="12" customHeight="1">
      <c r="B1778" s="162">
        <v>1749</v>
      </c>
    </row>
    <row r="1779" spans="2:2" ht="12" customHeight="1">
      <c r="B1779" s="162">
        <v>1750</v>
      </c>
    </row>
    <row r="1780" spans="2:2" ht="12" customHeight="1">
      <c r="B1780" s="162">
        <v>1751</v>
      </c>
    </row>
    <row r="1781" spans="2:2" ht="12" customHeight="1">
      <c r="B1781" s="162">
        <v>1752</v>
      </c>
    </row>
    <row r="1782" spans="2:2" ht="12" customHeight="1">
      <c r="B1782" s="162">
        <v>1753</v>
      </c>
    </row>
    <row r="1783" spans="2:2" ht="12" customHeight="1">
      <c r="B1783" s="162">
        <v>1754</v>
      </c>
    </row>
    <row r="1784" spans="2:2" ht="12" customHeight="1">
      <c r="B1784" s="162">
        <v>1755</v>
      </c>
    </row>
    <row r="1785" spans="2:2" ht="12" customHeight="1">
      <c r="B1785" s="162">
        <v>1756</v>
      </c>
    </row>
    <row r="1786" spans="2:2" ht="12" customHeight="1">
      <c r="B1786" s="162">
        <v>1757</v>
      </c>
    </row>
    <row r="1787" spans="2:2" ht="12" customHeight="1">
      <c r="B1787" s="162">
        <v>1758</v>
      </c>
    </row>
    <row r="1788" spans="2:2" ht="12" customHeight="1">
      <c r="B1788" s="162">
        <v>1759</v>
      </c>
    </row>
    <row r="1789" spans="2:2" ht="12" customHeight="1">
      <c r="B1789" s="162">
        <v>1760</v>
      </c>
    </row>
    <row r="1790" spans="2:2" ht="12" customHeight="1">
      <c r="B1790" s="162">
        <v>1761</v>
      </c>
    </row>
    <row r="1791" spans="2:2" ht="12" customHeight="1">
      <c r="B1791" s="162">
        <v>1762</v>
      </c>
    </row>
    <row r="1792" spans="2:2" ht="12" customHeight="1">
      <c r="B1792" s="162">
        <v>1763</v>
      </c>
    </row>
    <row r="1793" spans="2:2" ht="12" customHeight="1">
      <c r="B1793" s="162">
        <v>1764</v>
      </c>
    </row>
    <row r="1794" spans="2:2" ht="12" customHeight="1">
      <c r="B1794" s="162">
        <v>1765</v>
      </c>
    </row>
    <row r="1795" spans="2:2" ht="12" customHeight="1">
      <c r="B1795" s="162">
        <v>1766</v>
      </c>
    </row>
    <row r="1796" spans="2:2" ht="12" customHeight="1">
      <c r="B1796" s="162">
        <v>1767</v>
      </c>
    </row>
    <row r="1797" spans="2:2" ht="12" customHeight="1">
      <c r="B1797" s="162">
        <v>1768</v>
      </c>
    </row>
    <row r="1798" spans="2:2" ht="12" customHeight="1">
      <c r="B1798" s="162">
        <v>1769</v>
      </c>
    </row>
    <row r="1799" spans="2:2" ht="12" customHeight="1">
      <c r="B1799" s="162">
        <v>1770</v>
      </c>
    </row>
    <row r="1800" spans="2:2" ht="12" customHeight="1">
      <c r="B1800" s="162">
        <v>1771</v>
      </c>
    </row>
    <row r="1801" spans="2:2" ht="12" customHeight="1">
      <c r="B1801" s="162">
        <v>1772</v>
      </c>
    </row>
    <row r="1802" spans="2:2" ht="12" customHeight="1">
      <c r="B1802" s="162">
        <v>1773</v>
      </c>
    </row>
    <row r="1803" spans="2:2" ht="12" customHeight="1">
      <c r="B1803" s="162">
        <v>1774</v>
      </c>
    </row>
    <row r="1804" spans="2:2" ht="12" customHeight="1">
      <c r="B1804" s="162">
        <v>1775</v>
      </c>
    </row>
    <row r="1805" spans="2:2" ht="12" customHeight="1">
      <c r="B1805" s="162">
        <v>1776</v>
      </c>
    </row>
    <row r="1806" spans="2:2" ht="12" customHeight="1">
      <c r="B1806" s="162">
        <v>1777</v>
      </c>
    </row>
    <row r="1807" spans="2:2" ht="12" customHeight="1">
      <c r="B1807" s="162">
        <v>1778</v>
      </c>
    </row>
    <row r="1808" spans="2:2" ht="12" customHeight="1">
      <c r="B1808" s="162">
        <v>1779</v>
      </c>
    </row>
    <row r="1809" spans="2:2" ht="12" customHeight="1">
      <c r="B1809" s="162">
        <v>1780</v>
      </c>
    </row>
    <row r="1810" spans="2:2" ht="12" customHeight="1">
      <c r="B1810" s="162">
        <v>1781</v>
      </c>
    </row>
    <row r="1811" spans="2:2" ht="12" customHeight="1">
      <c r="B1811" s="162">
        <v>1782</v>
      </c>
    </row>
    <row r="1812" spans="2:2" ht="12" customHeight="1">
      <c r="B1812" s="162">
        <v>1783</v>
      </c>
    </row>
    <row r="1813" spans="2:2" ht="12" customHeight="1">
      <c r="B1813" s="162">
        <v>1784</v>
      </c>
    </row>
    <row r="1814" spans="2:2" ht="12" customHeight="1">
      <c r="B1814" s="162">
        <v>1785</v>
      </c>
    </row>
    <row r="1815" spans="2:2" ht="12" customHeight="1">
      <c r="B1815" s="162">
        <v>1786</v>
      </c>
    </row>
    <row r="1816" spans="2:2" ht="12" customHeight="1">
      <c r="B1816" s="162">
        <v>1787</v>
      </c>
    </row>
    <row r="1817" spans="2:2" ht="12" customHeight="1">
      <c r="B1817" s="162">
        <v>1788</v>
      </c>
    </row>
    <row r="1818" spans="2:2" ht="12" customHeight="1">
      <c r="B1818" s="162">
        <v>1789</v>
      </c>
    </row>
    <row r="1819" spans="2:2" ht="12" customHeight="1">
      <c r="B1819" s="162">
        <v>1790</v>
      </c>
    </row>
    <row r="1820" spans="2:2" ht="12" customHeight="1">
      <c r="B1820" s="162">
        <v>1791</v>
      </c>
    </row>
    <row r="1821" spans="2:2" ht="12" customHeight="1">
      <c r="B1821" s="162">
        <v>1792</v>
      </c>
    </row>
    <row r="1822" spans="2:2" ht="12" customHeight="1">
      <c r="B1822" s="162">
        <v>1793</v>
      </c>
    </row>
    <row r="1823" spans="2:2" ht="12" customHeight="1">
      <c r="B1823" s="162">
        <v>1794</v>
      </c>
    </row>
    <row r="1824" spans="2:2" ht="12" customHeight="1">
      <c r="B1824" s="162">
        <v>1795</v>
      </c>
    </row>
    <row r="1825" spans="2:2" ht="12" customHeight="1">
      <c r="B1825" s="162">
        <v>1796</v>
      </c>
    </row>
    <row r="1826" spans="2:2" ht="12" customHeight="1">
      <c r="B1826" s="162">
        <v>1797</v>
      </c>
    </row>
    <row r="1827" spans="2:2" ht="12" customHeight="1">
      <c r="B1827" s="162">
        <v>1798</v>
      </c>
    </row>
    <row r="1828" spans="2:2" ht="12" customHeight="1">
      <c r="B1828" s="162">
        <v>1799</v>
      </c>
    </row>
    <row r="1829" spans="2:2" ht="12" customHeight="1">
      <c r="B1829" s="162">
        <v>1800</v>
      </c>
    </row>
    <row r="1830" spans="2:2" ht="12" customHeight="1">
      <c r="B1830" s="162">
        <v>1801</v>
      </c>
    </row>
    <row r="1831" spans="2:2" ht="12" customHeight="1">
      <c r="B1831" s="162">
        <v>1802</v>
      </c>
    </row>
    <row r="1832" spans="2:2" ht="12" customHeight="1">
      <c r="B1832" s="162">
        <v>1803</v>
      </c>
    </row>
    <row r="1833" spans="2:2" ht="12" customHeight="1">
      <c r="B1833" s="162">
        <v>1804</v>
      </c>
    </row>
    <row r="1834" spans="2:2" ht="12" customHeight="1">
      <c r="B1834" s="162">
        <v>1805</v>
      </c>
    </row>
    <row r="1835" spans="2:2" ht="12" customHeight="1">
      <c r="B1835" s="162">
        <v>1806</v>
      </c>
    </row>
    <row r="1836" spans="2:2" ht="12" customHeight="1">
      <c r="B1836" s="162">
        <v>1807</v>
      </c>
    </row>
    <row r="1837" spans="2:2" ht="12" customHeight="1">
      <c r="B1837" s="162">
        <v>1808</v>
      </c>
    </row>
    <row r="1838" spans="2:2" ht="12" customHeight="1">
      <c r="B1838" s="162">
        <v>1809</v>
      </c>
    </row>
    <row r="1839" spans="2:2" ht="12" customHeight="1">
      <c r="B1839" s="162">
        <v>1810</v>
      </c>
    </row>
    <row r="1840" spans="2:2" ht="12" customHeight="1">
      <c r="B1840" s="162">
        <v>1811</v>
      </c>
    </row>
    <row r="1841" spans="2:2" ht="12" customHeight="1">
      <c r="B1841" s="162">
        <v>1812</v>
      </c>
    </row>
    <row r="1842" spans="2:2" ht="12" customHeight="1">
      <c r="B1842" s="162">
        <v>1813</v>
      </c>
    </row>
    <row r="1843" spans="2:2" ht="12" customHeight="1">
      <c r="B1843" s="162">
        <v>1814</v>
      </c>
    </row>
    <row r="1844" spans="2:2" ht="12" customHeight="1">
      <c r="B1844" s="162">
        <v>1815</v>
      </c>
    </row>
    <row r="1845" spans="2:2" ht="12" customHeight="1">
      <c r="B1845" s="162">
        <v>1816</v>
      </c>
    </row>
    <row r="1846" spans="2:2" ht="12" customHeight="1">
      <c r="B1846" s="162">
        <v>1817</v>
      </c>
    </row>
    <row r="1847" spans="2:2" ht="12" customHeight="1">
      <c r="B1847" s="162">
        <v>1818</v>
      </c>
    </row>
    <row r="1848" spans="2:2" ht="12" customHeight="1">
      <c r="B1848" s="162">
        <v>1819</v>
      </c>
    </row>
    <row r="1849" spans="2:2" ht="12" customHeight="1">
      <c r="B1849" s="162">
        <v>1820</v>
      </c>
    </row>
    <row r="1850" spans="2:2" ht="12" customHeight="1">
      <c r="B1850" s="162">
        <v>1821</v>
      </c>
    </row>
    <row r="1851" spans="2:2" ht="12" customHeight="1">
      <c r="B1851" s="162">
        <v>1822</v>
      </c>
    </row>
    <row r="1852" spans="2:2" ht="12" customHeight="1">
      <c r="B1852" s="162">
        <v>1823</v>
      </c>
    </row>
    <row r="1853" spans="2:2" ht="12" customHeight="1">
      <c r="B1853" s="162">
        <v>1824</v>
      </c>
    </row>
    <row r="1854" spans="2:2" ht="12" customHeight="1">
      <c r="B1854" s="162">
        <v>1825</v>
      </c>
    </row>
    <row r="1855" spans="2:2" ht="12" customHeight="1">
      <c r="B1855" s="162">
        <v>1826</v>
      </c>
    </row>
    <row r="1856" spans="2:2" ht="12" customHeight="1">
      <c r="B1856" s="162">
        <v>1827</v>
      </c>
    </row>
    <row r="1857" spans="2:2" ht="12" customHeight="1">
      <c r="B1857" s="162">
        <v>1828</v>
      </c>
    </row>
    <row r="1858" spans="2:2" ht="12" customHeight="1">
      <c r="B1858" s="162">
        <v>1829</v>
      </c>
    </row>
    <row r="1859" spans="2:2" ht="12" customHeight="1">
      <c r="B1859" s="162">
        <v>1830</v>
      </c>
    </row>
    <row r="1860" spans="2:2" ht="12" customHeight="1">
      <c r="B1860" s="162">
        <v>1831</v>
      </c>
    </row>
    <row r="1861" spans="2:2" ht="12" customHeight="1">
      <c r="B1861" s="162">
        <v>1832</v>
      </c>
    </row>
    <row r="1862" spans="2:2" ht="12" customHeight="1">
      <c r="B1862" s="162">
        <v>1833</v>
      </c>
    </row>
    <row r="1863" spans="2:2" ht="12" customHeight="1">
      <c r="B1863" s="162">
        <v>1834</v>
      </c>
    </row>
    <row r="1864" spans="2:2" ht="12" customHeight="1">
      <c r="B1864" s="162">
        <v>1835</v>
      </c>
    </row>
    <row r="1865" spans="2:2" ht="12" customHeight="1">
      <c r="B1865" s="162">
        <v>1836</v>
      </c>
    </row>
    <row r="1866" spans="2:2" ht="12" customHeight="1">
      <c r="B1866" s="162">
        <v>1837</v>
      </c>
    </row>
    <row r="1867" spans="2:2" ht="12" customHeight="1">
      <c r="B1867" s="162">
        <v>1838</v>
      </c>
    </row>
    <row r="1868" spans="2:2" ht="12" customHeight="1">
      <c r="B1868" s="162">
        <v>1839</v>
      </c>
    </row>
    <row r="1869" spans="2:2" ht="12" customHeight="1">
      <c r="B1869" s="162">
        <v>1840</v>
      </c>
    </row>
    <row r="1870" spans="2:2" ht="12" customHeight="1">
      <c r="B1870" s="162">
        <v>1841</v>
      </c>
    </row>
    <row r="1871" spans="2:2" ht="12" customHeight="1">
      <c r="B1871" s="162">
        <v>1842</v>
      </c>
    </row>
    <row r="1872" spans="2:2" ht="12" customHeight="1">
      <c r="B1872" s="162">
        <v>1843</v>
      </c>
    </row>
    <row r="1873" spans="2:2" ht="12" customHeight="1">
      <c r="B1873" s="162">
        <v>1844</v>
      </c>
    </row>
    <row r="1874" spans="2:2" ht="12" customHeight="1">
      <c r="B1874" s="162">
        <v>1845</v>
      </c>
    </row>
    <row r="1875" spans="2:2" ht="12" customHeight="1">
      <c r="B1875" s="162">
        <v>1846</v>
      </c>
    </row>
    <row r="1876" spans="2:2" ht="12" customHeight="1">
      <c r="B1876" s="162">
        <v>1847</v>
      </c>
    </row>
    <row r="1877" spans="2:2" ht="12" customHeight="1">
      <c r="B1877" s="162">
        <v>1848</v>
      </c>
    </row>
    <row r="1878" spans="2:2" ht="12" customHeight="1">
      <c r="B1878" s="162">
        <v>1849</v>
      </c>
    </row>
    <row r="1879" spans="2:2" ht="12" customHeight="1">
      <c r="B1879" s="162">
        <v>1850</v>
      </c>
    </row>
    <row r="1880" spans="2:2" ht="12" customHeight="1">
      <c r="B1880" s="162">
        <v>1851</v>
      </c>
    </row>
    <row r="1881" spans="2:2" ht="12" customHeight="1">
      <c r="B1881" s="162">
        <v>1852</v>
      </c>
    </row>
    <row r="1882" spans="2:2" ht="12" customHeight="1">
      <c r="B1882" s="162">
        <v>1853</v>
      </c>
    </row>
    <row r="1883" spans="2:2" ht="12" customHeight="1">
      <c r="B1883" s="162">
        <v>1854</v>
      </c>
    </row>
    <row r="1884" spans="2:2" ht="12" customHeight="1">
      <c r="B1884" s="162">
        <v>1855</v>
      </c>
    </row>
    <row r="1885" spans="2:2" ht="12" customHeight="1">
      <c r="B1885" s="162">
        <v>1856</v>
      </c>
    </row>
    <row r="1886" spans="2:2" ht="12" customHeight="1">
      <c r="B1886" s="162">
        <v>1857</v>
      </c>
    </row>
    <row r="1887" spans="2:2" ht="12" customHeight="1">
      <c r="B1887" s="162">
        <v>1858</v>
      </c>
    </row>
    <row r="1888" spans="2:2" ht="12" customHeight="1">
      <c r="B1888" s="162">
        <v>1859</v>
      </c>
    </row>
    <row r="1889" spans="2:2" ht="12" customHeight="1">
      <c r="B1889" s="162">
        <v>1860</v>
      </c>
    </row>
    <row r="1890" spans="2:2" ht="12" customHeight="1">
      <c r="B1890" s="162">
        <v>1861</v>
      </c>
    </row>
    <row r="1891" spans="2:2" ht="12" customHeight="1">
      <c r="B1891" s="162">
        <v>1862</v>
      </c>
    </row>
    <row r="1892" spans="2:2" ht="12" customHeight="1">
      <c r="B1892" s="162">
        <v>1863</v>
      </c>
    </row>
    <row r="1893" spans="2:2" ht="12" customHeight="1">
      <c r="B1893" s="162">
        <v>1864</v>
      </c>
    </row>
    <row r="1894" spans="2:2" ht="12" customHeight="1">
      <c r="B1894" s="162">
        <v>1865</v>
      </c>
    </row>
    <row r="1895" spans="2:2" ht="12" customHeight="1">
      <c r="B1895" s="162">
        <v>1866</v>
      </c>
    </row>
    <row r="1896" spans="2:2" ht="12" customHeight="1">
      <c r="B1896" s="162">
        <v>1867</v>
      </c>
    </row>
    <row r="1897" spans="2:2" ht="12" customHeight="1">
      <c r="B1897" s="162">
        <v>1868</v>
      </c>
    </row>
    <row r="1898" spans="2:2" ht="12" customHeight="1">
      <c r="B1898" s="162">
        <v>1869</v>
      </c>
    </row>
    <row r="1899" spans="2:2" ht="12" customHeight="1">
      <c r="B1899" s="162">
        <v>1870</v>
      </c>
    </row>
    <row r="1900" spans="2:2" ht="12" customHeight="1">
      <c r="B1900" s="162">
        <v>1871</v>
      </c>
    </row>
    <row r="1901" spans="2:2" ht="12" customHeight="1">
      <c r="B1901" s="162">
        <v>1872</v>
      </c>
    </row>
    <row r="1902" spans="2:2" ht="12" customHeight="1">
      <c r="B1902" s="162">
        <v>1873</v>
      </c>
    </row>
    <row r="1903" spans="2:2" ht="12" customHeight="1">
      <c r="B1903" s="162">
        <v>1874</v>
      </c>
    </row>
    <row r="1904" spans="2:2" ht="12" customHeight="1">
      <c r="B1904" s="162">
        <v>1875</v>
      </c>
    </row>
    <row r="1905" spans="2:2" ht="12" customHeight="1">
      <c r="B1905" s="162">
        <v>1876</v>
      </c>
    </row>
    <row r="1906" spans="2:2" ht="12" customHeight="1">
      <c r="B1906" s="162">
        <v>1877</v>
      </c>
    </row>
    <row r="1907" spans="2:2" ht="12" customHeight="1">
      <c r="B1907" s="162">
        <v>1878</v>
      </c>
    </row>
    <row r="1908" spans="2:2" ht="12" customHeight="1">
      <c r="B1908" s="162">
        <v>1879</v>
      </c>
    </row>
    <row r="1909" spans="2:2" ht="12" customHeight="1">
      <c r="B1909" s="162">
        <v>1880</v>
      </c>
    </row>
    <row r="1910" spans="2:2" ht="12" customHeight="1">
      <c r="B1910" s="162">
        <v>1881</v>
      </c>
    </row>
    <row r="1911" spans="2:2" ht="12" customHeight="1">
      <c r="B1911" s="162">
        <v>1882</v>
      </c>
    </row>
    <row r="1912" spans="2:2" ht="12" customHeight="1">
      <c r="B1912" s="162">
        <v>1883</v>
      </c>
    </row>
    <row r="1913" spans="2:2" ht="12" customHeight="1">
      <c r="B1913" s="162">
        <v>1884</v>
      </c>
    </row>
    <row r="1914" spans="2:2" ht="12" customHeight="1">
      <c r="B1914" s="162">
        <v>1885</v>
      </c>
    </row>
    <row r="1915" spans="2:2" ht="12" customHeight="1">
      <c r="B1915" s="162">
        <v>1886</v>
      </c>
    </row>
    <row r="1916" spans="2:2" ht="12" customHeight="1">
      <c r="B1916" s="162">
        <v>1887</v>
      </c>
    </row>
    <row r="1917" spans="2:2" ht="12" customHeight="1">
      <c r="B1917" s="162">
        <v>1888</v>
      </c>
    </row>
    <row r="1918" spans="2:2" ht="12" customHeight="1">
      <c r="B1918" s="162">
        <v>1889</v>
      </c>
    </row>
    <row r="1919" spans="2:2" ht="12" customHeight="1">
      <c r="B1919" s="162">
        <v>1890</v>
      </c>
    </row>
    <row r="1920" spans="2:2" ht="12" customHeight="1">
      <c r="B1920" s="162">
        <v>1891</v>
      </c>
    </row>
    <row r="1921" spans="2:2" ht="12" customHeight="1">
      <c r="B1921" s="162">
        <v>1892</v>
      </c>
    </row>
    <row r="1922" spans="2:2" ht="12" customHeight="1">
      <c r="B1922" s="162">
        <v>1893</v>
      </c>
    </row>
    <row r="1923" spans="2:2" ht="12" customHeight="1">
      <c r="B1923" s="162">
        <v>1894</v>
      </c>
    </row>
    <row r="1924" spans="2:2" ht="12" customHeight="1">
      <c r="B1924" s="162">
        <v>1895</v>
      </c>
    </row>
    <row r="1925" spans="2:2" ht="12" customHeight="1">
      <c r="B1925" s="162">
        <v>1896</v>
      </c>
    </row>
    <row r="1926" spans="2:2" ht="12" customHeight="1">
      <c r="B1926" s="162">
        <v>1897</v>
      </c>
    </row>
    <row r="1927" spans="2:2" ht="12" customHeight="1">
      <c r="B1927" s="162">
        <v>1898</v>
      </c>
    </row>
    <row r="1928" spans="2:2" ht="12" customHeight="1">
      <c r="B1928" s="162">
        <v>1899</v>
      </c>
    </row>
    <row r="1929" spans="2:2" ht="12" customHeight="1">
      <c r="B1929" s="162">
        <v>1900</v>
      </c>
    </row>
    <row r="1930" spans="2:2" ht="12" customHeight="1">
      <c r="B1930" s="162">
        <v>1901</v>
      </c>
    </row>
    <row r="1931" spans="2:2" ht="12" customHeight="1">
      <c r="B1931" s="162">
        <v>1902</v>
      </c>
    </row>
    <row r="1932" spans="2:2" ht="12" customHeight="1">
      <c r="B1932" s="162">
        <v>1903</v>
      </c>
    </row>
    <row r="1933" spans="2:2" ht="12" customHeight="1">
      <c r="B1933" s="162">
        <v>1904</v>
      </c>
    </row>
    <row r="1934" spans="2:2" ht="12" customHeight="1">
      <c r="B1934" s="162">
        <v>1905</v>
      </c>
    </row>
    <row r="1935" spans="2:2" ht="12" customHeight="1">
      <c r="B1935" s="162">
        <v>1906</v>
      </c>
    </row>
    <row r="1936" spans="2:2" ht="12" customHeight="1">
      <c r="B1936" s="162">
        <v>1907</v>
      </c>
    </row>
    <row r="1937" spans="2:2" ht="12" customHeight="1">
      <c r="B1937" s="162">
        <v>1908</v>
      </c>
    </row>
    <row r="1938" spans="2:2" ht="12" customHeight="1">
      <c r="B1938" s="162">
        <v>1909</v>
      </c>
    </row>
    <row r="1939" spans="2:2" ht="12" customHeight="1">
      <c r="B1939" s="162">
        <v>1910</v>
      </c>
    </row>
    <row r="1940" spans="2:2" ht="12" customHeight="1">
      <c r="B1940" s="162">
        <v>1911</v>
      </c>
    </row>
    <row r="1941" spans="2:2" ht="12" customHeight="1">
      <c r="B1941" s="162">
        <v>1912</v>
      </c>
    </row>
    <row r="1942" spans="2:2" ht="12" customHeight="1">
      <c r="B1942" s="162">
        <v>1913</v>
      </c>
    </row>
    <row r="1943" spans="2:2" ht="12" customHeight="1">
      <c r="B1943" s="162">
        <v>1914</v>
      </c>
    </row>
    <row r="1944" spans="2:2" ht="12" customHeight="1">
      <c r="B1944" s="162">
        <v>1915</v>
      </c>
    </row>
    <row r="1945" spans="2:2" ht="12" customHeight="1">
      <c r="B1945" s="162">
        <v>1916</v>
      </c>
    </row>
    <row r="1946" spans="2:2" ht="12" customHeight="1">
      <c r="B1946" s="162">
        <v>1917</v>
      </c>
    </row>
    <row r="1947" spans="2:2" ht="12" customHeight="1">
      <c r="B1947" s="162">
        <v>1918</v>
      </c>
    </row>
    <row r="1948" spans="2:2" ht="12" customHeight="1">
      <c r="B1948" s="162">
        <v>1919</v>
      </c>
    </row>
    <row r="1949" spans="2:2" ht="12" customHeight="1">
      <c r="B1949" s="162">
        <v>1920</v>
      </c>
    </row>
    <row r="1950" spans="2:2" ht="12" customHeight="1">
      <c r="B1950" s="162">
        <v>1921</v>
      </c>
    </row>
    <row r="1951" spans="2:2" ht="12" customHeight="1">
      <c r="B1951" s="162">
        <v>1922</v>
      </c>
    </row>
    <row r="1952" spans="2:2" ht="12" customHeight="1">
      <c r="B1952" s="162">
        <v>1923</v>
      </c>
    </row>
    <row r="1953" spans="2:2" ht="12" customHeight="1">
      <c r="B1953" s="162">
        <v>1924</v>
      </c>
    </row>
    <row r="1954" spans="2:2" ht="12" customHeight="1">
      <c r="B1954" s="162">
        <v>1925</v>
      </c>
    </row>
    <row r="1955" spans="2:2" ht="12" customHeight="1">
      <c r="B1955" s="162">
        <v>1926</v>
      </c>
    </row>
    <row r="1956" spans="2:2" ht="12" customHeight="1">
      <c r="B1956" s="162">
        <v>1927</v>
      </c>
    </row>
    <row r="1957" spans="2:2" ht="12" customHeight="1">
      <c r="B1957" s="162">
        <v>1928</v>
      </c>
    </row>
    <row r="1958" spans="2:2" ht="12" customHeight="1">
      <c r="B1958" s="162">
        <v>1929</v>
      </c>
    </row>
    <row r="1959" spans="2:2" ht="12" customHeight="1">
      <c r="B1959" s="162">
        <v>1930</v>
      </c>
    </row>
    <row r="1960" spans="2:2" ht="12" customHeight="1">
      <c r="B1960" s="162">
        <v>1931</v>
      </c>
    </row>
    <row r="1961" spans="2:2" ht="12" customHeight="1">
      <c r="B1961" s="162">
        <v>1932</v>
      </c>
    </row>
    <row r="1962" spans="2:2" ht="12" customHeight="1">
      <c r="B1962" s="162">
        <v>1933</v>
      </c>
    </row>
    <row r="1963" spans="2:2" ht="12" customHeight="1">
      <c r="B1963" s="162">
        <v>1934</v>
      </c>
    </row>
    <row r="1964" spans="2:2" ht="12" customHeight="1">
      <c r="B1964" s="162">
        <v>1935</v>
      </c>
    </row>
    <row r="1965" spans="2:2" ht="12" customHeight="1">
      <c r="B1965" s="162">
        <v>1936</v>
      </c>
    </row>
    <row r="1966" spans="2:2" ht="12" customHeight="1">
      <c r="B1966" s="162">
        <v>1937</v>
      </c>
    </row>
    <row r="1967" spans="2:2" ht="12" customHeight="1">
      <c r="B1967" s="162">
        <v>1938</v>
      </c>
    </row>
    <row r="1968" spans="2:2" ht="12" customHeight="1">
      <c r="B1968" s="162">
        <v>1939</v>
      </c>
    </row>
    <row r="1969" spans="2:2" ht="12" customHeight="1">
      <c r="B1969" s="162">
        <v>1940</v>
      </c>
    </row>
    <row r="1970" spans="2:2" ht="12" customHeight="1">
      <c r="B1970" s="162">
        <v>1941</v>
      </c>
    </row>
    <row r="1971" spans="2:2" ht="12" customHeight="1">
      <c r="B1971" s="162">
        <v>1942</v>
      </c>
    </row>
    <row r="1972" spans="2:2" ht="12" customHeight="1">
      <c r="B1972" s="162">
        <v>1943</v>
      </c>
    </row>
    <row r="1973" spans="2:2" ht="12" customHeight="1">
      <c r="B1973" s="162">
        <v>1944</v>
      </c>
    </row>
    <row r="1974" spans="2:2" ht="12" customHeight="1">
      <c r="B1974" s="162">
        <v>1945</v>
      </c>
    </row>
    <row r="1975" spans="2:2" ht="12" customHeight="1">
      <c r="B1975" s="162">
        <v>1946</v>
      </c>
    </row>
    <row r="1976" spans="2:2" ht="12" customHeight="1">
      <c r="B1976" s="162">
        <v>1947</v>
      </c>
    </row>
    <row r="1977" spans="2:2" ht="12" customHeight="1">
      <c r="B1977" s="162">
        <v>1948</v>
      </c>
    </row>
    <row r="1978" spans="2:2" ht="12" customHeight="1">
      <c r="B1978" s="162">
        <v>1949</v>
      </c>
    </row>
    <row r="1979" spans="2:2" ht="12" customHeight="1">
      <c r="B1979" s="162">
        <v>1950</v>
      </c>
    </row>
    <row r="1980" spans="2:2" ht="12" customHeight="1">
      <c r="B1980" s="162">
        <v>1951</v>
      </c>
    </row>
    <row r="1981" spans="2:2" ht="12" customHeight="1">
      <c r="B1981" s="162">
        <v>1952</v>
      </c>
    </row>
    <row r="1982" spans="2:2" ht="12" customHeight="1">
      <c r="B1982" s="162">
        <v>1953</v>
      </c>
    </row>
    <row r="1983" spans="2:2" ht="12" customHeight="1">
      <c r="B1983" s="162">
        <v>1954</v>
      </c>
    </row>
    <row r="1984" spans="2:2" ht="12" customHeight="1">
      <c r="B1984" s="162">
        <v>1955</v>
      </c>
    </row>
    <row r="1985" spans="2:2" ht="12" customHeight="1">
      <c r="B1985" s="162">
        <v>1956</v>
      </c>
    </row>
    <row r="1986" spans="2:2" ht="12" customHeight="1">
      <c r="B1986" s="162">
        <v>1957</v>
      </c>
    </row>
    <row r="1987" spans="2:2" ht="12" customHeight="1">
      <c r="B1987" s="162">
        <v>1958</v>
      </c>
    </row>
    <row r="1988" spans="2:2" ht="12" customHeight="1">
      <c r="B1988" s="162">
        <v>1959</v>
      </c>
    </row>
    <row r="1989" spans="2:2" ht="12" customHeight="1">
      <c r="B1989" s="162">
        <v>1960</v>
      </c>
    </row>
    <row r="1990" spans="2:2" ht="12" customHeight="1">
      <c r="B1990" s="162">
        <v>1961</v>
      </c>
    </row>
    <row r="1991" spans="2:2" ht="12" customHeight="1">
      <c r="B1991" s="162">
        <v>1962</v>
      </c>
    </row>
    <row r="1992" spans="2:2" ht="12" customHeight="1">
      <c r="B1992" s="162">
        <v>1963</v>
      </c>
    </row>
    <row r="1993" spans="2:2" ht="12" customHeight="1">
      <c r="B1993" s="162">
        <v>1964</v>
      </c>
    </row>
    <row r="1994" spans="2:2" ht="12" customHeight="1">
      <c r="B1994" s="162">
        <v>1965</v>
      </c>
    </row>
    <row r="1995" spans="2:2" ht="12" customHeight="1">
      <c r="B1995" s="162">
        <v>1966</v>
      </c>
    </row>
    <row r="1996" spans="2:2" ht="12" customHeight="1">
      <c r="B1996" s="162">
        <v>1967</v>
      </c>
    </row>
    <row r="1997" spans="2:2" ht="12" customHeight="1">
      <c r="B1997" s="162">
        <v>1968</v>
      </c>
    </row>
    <row r="1998" spans="2:2" ht="12" customHeight="1">
      <c r="B1998" s="162">
        <v>1969</v>
      </c>
    </row>
    <row r="1999" spans="2:2" ht="12" customHeight="1">
      <c r="B1999" s="162">
        <v>1970</v>
      </c>
    </row>
    <row r="2000" spans="2:2" ht="12" customHeight="1">
      <c r="B2000" s="162">
        <v>1971</v>
      </c>
    </row>
    <row r="2001" spans="2:2" ht="12" customHeight="1">
      <c r="B2001" s="162">
        <v>1972</v>
      </c>
    </row>
    <row r="2002" spans="2:2" ht="12" customHeight="1">
      <c r="B2002" s="162">
        <v>1973</v>
      </c>
    </row>
    <row r="2003" spans="2:2" ht="12" customHeight="1">
      <c r="B2003" s="162">
        <v>1974</v>
      </c>
    </row>
    <row r="2004" spans="2:2" ht="12" customHeight="1">
      <c r="B2004" s="162">
        <v>1975</v>
      </c>
    </row>
    <row r="2005" spans="2:2" ht="12" customHeight="1">
      <c r="B2005" s="162">
        <v>1976</v>
      </c>
    </row>
    <row r="2006" spans="2:2" ht="12" customHeight="1">
      <c r="B2006" s="162">
        <v>1977</v>
      </c>
    </row>
    <row r="2007" spans="2:2" ht="12" customHeight="1">
      <c r="B2007" s="162">
        <v>1978</v>
      </c>
    </row>
    <row r="2008" spans="2:2" ht="12" customHeight="1">
      <c r="B2008" s="162">
        <v>1979</v>
      </c>
    </row>
    <row r="2009" spans="2:2" ht="12" customHeight="1">
      <c r="B2009" s="162">
        <v>1980</v>
      </c>
    </row>
    <row r="2010" spans="2:2" ht="12" customHeight="1">
      <c r="B2010" s="162">
        <v>1981</v>
      </c>
    </row>
    <row r="2011" spans="2:2" ht="12" customHeight="1">
      <c r="B2011" s="162">
        <v>1982</v>
      </c>
    </row>
    <row r="2012" spans="2:2" ht="12" customHeight="1">
      <c r="B2012" s="162">
        <v>1983</v>
      </c>
    </row>
    <row r="2013" spans="2:2" ht="12" customHeight="1">
      <c r="B2013" s="162">
        <v>1984</v>
      </c>
    </row>
    <row r="2014" spans="2:2" ht="12" customHeight="1">
      <c r="B2014" s="162">
        <v>1985</v>
      </c>
    </row>
    <row r="2015" spans="2:2" ht="12" customHeight="1">
      <c r="B2015" s="162">
        <v>1986</v>
      </c>
    </row>
    <row r="2016" spans="2:2" ht="12" customHeight="1">
      <c r="B2016" s="162">
        <v>1987</v>
      </c>
    </row>
    <row r="2017" spans="2:2" ht="12" customHeight="1">
      <c r="B2017" s="162">
        <v>1988</v>
      </c>
    </row>
    <row r="2018" spans="2:2" ht="12" customHeight="1">
      <c r="B2018" s="162">
        <v>1989</v>
      </c>
    </row>
    <row r="2019" spans="2:2" ht="12" customHeight="1">
      <c r="B2019" s="162">
        <v>1990</v>
      </c>
    </row>
    <row r="2020" spans="2:2" ht="12" customHeight="1">
      <c r="B2020" s="162">
        <v>1991</v>
      </c>
    </row>
    <row r="2021" spans="2:2" ht="12" customHeight="1">
      <c r="B2021" s="162">
        <v>1992</v>
      </c>
    </row>
    <row r="2022" spans="2:2" ht="12" customHeight="1">
      <c r="B2022" s="162">
        <v>1993</v>
      </c>
    </row>
    <row r="2023" spans="2:2" ht="12" customHeight="1">
      <c r="B2023" s="162">
        <v>1994</v>
      </c>
    </row>
    <row r="2024" spans="2:2" ht="12" customHeight="1">
      <c r="B2024" s="162">
        <v>1995</v>
      </c>
    </row>
    <row r="2025" spans="2:2" ht="12" customHeight="1">
      <c r="B2025" s="162">
        <v>1996</v>
      </c>
    </row>
    <row r="2026" spans="2:2" ht="12" customHeight="1">
      <c r="B2026" s="162">
        <v>1997</v>
      </c>
    </row>
    <row r="2027" spans="2:2" ht="12" customHeight="1">
      <c r="B2027" s="162">
        <v>1998</v>
      </c>
    </row>
    <row r="2028" spans="2:2" ht="12" customHeight="1">
      <c r="B2028" s="162">
        <v>1999</v>
      </c>
    </row>
    <row r="2029" spans="2:2" ht="12" customHeight="1">
      <c r="B2029" s="162">
        <v>2000</v>
      </c>
    </row>
    <row r="2030" spans="2:2" ht="12" customHeight="1">
      <c r="B2030" s="162">
        <v>2001</v>
      </c>
    </row>
    <row r="2031" spans="2:2" ht="12" customHeight="1">
      <c r="B2031" s="162">
        <v>2002</v>
      </c>
    </row>
    <row r="2032" spans="2:2" ht="12" customHeight="1">
      <c r="B2032" s="162">
        <v>2003</v>
      </c>
    </row>
    <row r="2033" spans="2:2" ht="12" customHeight="1">
      <c r="B2033" s="162">
        <v>2004</v>
      </c>
    </row>
    <row r="2034" spans="2:2" ht="12" customHeight="1">
      <c r="B2034" s="162">
        <v>2005</v>
      </c>
    </row>
    <row r="2035" spans="2:2" ht="12" customHeight="1">
      <c r="B2035" s="162">
        <v>2006</v>
      </c>
    </row>
    <row r="2036" spans="2:2" ht="12" customHeight="1">
      <c r="B2036" s="162">
        <v>2007</v>
      </c>
    </row>
    <row r="2037" spans="2:2" ht="12" customHeight="1">
      <c r="B2037" s="162">
        <v>2008</v>
      </c>
    </row>
    <row r="2038" spans="2:2" ht="12" customHeight="1">
      <c r="B2038" s="162">
        <v>2009</v>
      </c>
    </row>
    <row r="2039" spans="2:2" ht="12" customHeight="1">
      <c r="B2039" s="162">
        <v>2010</v>
      </c>
    </row>
    <row r="2040" spans="2:2" ht="12" customHeight="1">
      <c r="B2040" s="162">
        <v>2011</v>
      </c>
    </row>
    <row r="2041" spans="2:2" ht="12" customHeight="1">
      <c r="B2041" s="162">
        <v>2012</v>
      </c>
    </row>
    <row r="2042" spans="2:2" ht="12" customHeight="1">
      <c r="B2042" s="162">
        <v>2013</v>
      </c>
    </row>
    <row r="2043" spans="2:2" ht="12" customHeight="1">
      <c r="B2043" s="162">
        <v>2014</v>
      </c>
    </row>
    <row r="2044" spans="2:2" ht="12" customHeight="1">
      <c r="B2044" s="162">
        <v>2015</v>
      </c>
    </row>
    <row r="2045" spans="2:2" ht="12" customHeight="1">
      <c r="B2045" s="162">
        <v>2016</v>
      </c>
    </row>
    <row r="2046" spans="2:2" ht="12" customHeight="1">
      <c r="B2046" s="162">
        <v>2017</v>
      </c>
    </row>
    <row r="2047" spans="2:2" ht="12" customHeight="1">
      <c r="B2047" s="162">
        <v>2018</v>
      </c>
    </row>
    <row r="2048" spans="2:2" ht="12" customHeight="1">
      <c r="B2048" s="162">
        <v>2019</v>
      </c>
    </row>
    <row r="2049" spans="2:2" ht="12" customHeight="1">
      <c r="B2049" s="162">
        <v>2020</v>
      </c>
    </row>
    <row r="2050" spans="2:2" ht="12" customHeight="1">
      <c r="B2050" s="162">
        <v>2021</v>
      </c>
    </row>
    <row r="2051" spans="2:2" ht="12" customHeight="1">
      <c r="B2051" s="162">
        <v>2022</v>
      </c>
    </row>
    <row r="2052" spans="2:2" ht="12" customHeight="1">
      <c r="B2052" s="162">
        <v>2023</v>
      </c>
    </row>
    <row r="2053" spans="2:2" ht="12" customHeight="1">
      <c r="B2053" s="162">
        <v>2024</v>
      </c>
    </row>
    <row r="2054" spans="2:2" ht="12" customHeight="1">
      <c r="B2054" s="162">
        <v>2025</v>
      </c>
    </row>
    <row r="2055" spans="2:2" ht="12" customHeight="1">
      <c r="B2055" s="162">
        <v>2026</v>
      </c>
    </row>
    <row r="2056" spans="2:2" ht="12" customHeight="1">
      <c r="B2056" s="162">
        <v>2027</v>
      </c>
    </row>
    <row r="2057" spans="2:2" ht="12" customHeight="1">
      <c r="B2057" s="162">
        <v>2028</v>
      </c>
    </row>
    <row r="2058" spans="2:2" ht="12" customHeight="1">
      <c r="B2058" s="162">
        <v>2029</v>
      </c>
    </row>
    <row r="2059" spans="2:2" ht="12" customHeight="1">
      <c r="B2059" s="162">
        <v>2030</v>
      </c>
    </row>
    <row r="2060" spans="2:2" ht="12" customHeight="1">
      <c r="B2060" s="162">
        <v>2031</v>
      </c>
    </row>
    <row r="2061" spans="2:2" ht="12" customHeight="1">
      <c r="B2061" s="162">
        <v>2032</v>
      </c>
    </row>
    <row r="2062" spans="2:2" ht="12" customHeight="1">
      <c r="B2062" s="162">
        <v>2033</v>
      </c>
    </row>
    <row r="2063" spans="2:2" ht="12" customHeight="1">
      <c r="B2063" s="162">
        <v>2034</v>
      </c>
    </row>
    <row r="2064" spans="2:2" ht="12" customHeight="1">
      <c r="B2064" s="162">
        <v>2035</v>
      </c>
    </row>
    <row r="2065" spans="2:2" ht="12" customHeight="1">
      <c r="B2065" s="162">
        <v>2036</v>
      </c>
    </row>
    <row r="2066" spans="2:2" ht="12" customHeight="1">
      <c r="B2066" s="162">
        <v>2037</v>
      </c>
    </row>
    <row r="2067" spans="2:2" ht="12" customHeight="1">
      <c r="B2067" s="162">
        <v>2038</v>
      </c>
    </row>
    <row r="2068" spans="2:2" ht="12" customHeight="1">
      <c r="B2068" s="162">
        <v>2039</v>
      </c>
    </row>
    <row r="2069" spans="2:2" ht="12" customHeight="1">
      <c r="B2069" s="162">
        <v>2040</v>
      </c>
    </row>
    <row r="2070" spans="2:2" ht="12" customHeight="1">
      <c r="B2070" s="162">
        <v>2041</v>
      </c>
    </row>
    <row r="2071" spans="2:2" ht="12" customHeight="1">
      <c r="B2071" s="162">
        <v>2042</v>
      </c>
    </row>
    <row r="2072" spans="2:2" ht="12" customHeight="1">
      <c r="B2072" s="162">
        <v>2043</v>
      </c>
    </row>
    <row r="2073" spans="2:2" ht="12" customHeight="1">
      <c r="B2073" s="162">
        <v>2044</v>
      </c>
    </row>
    <row r="2074" spans="2:2" ht="12" customHeight="1">
      <c r="B2074" s="162">
        <v>2045</v>
      </c>
    </row>
    <row r="2075" spans="2:2" ht="12" customHeight="1">
      <c r="B2075" s="162">
        <v>2046</v>
      </c>
    </row>
    <row r="2076" spans="2:2" ht="12" customHeight="1">
      <c r="B2076" s="162">
        <v>2047</v>
      </c>
    </row>
    <row r="2077" spans="2:2" ht="12" customHeight="1">
      <c r="B2077" s="162">
        <v>2048</v>
      </c>
    </row>
    <row r="2078" spans="2:2" ht="12" customHeight="1">
      <c r="B2078" s="162">
        <v>2049</v>
      </c>
    </row>
    <row r="2079" spans="2:2" ht="12" customHeight="1">
      <c r="B2079" s="162">
        <v>2050</v>
      </c>
    </row>
    <row r="2080" spans="2:2" ht="12" customHeight="1">
      <c r="B2080" s="162">
        <v>2051</v>
      </c>
    </row>
    <row r="2081" spans="2:2" ht="12" customHeight="1">
      <c r="B2081" s="162">
        <v>2052</v>
      </c>
    </row>
    <row r="2082" spans="2:2" ht="12" customHeight="1">
      <c r="B2082" s="162">
        <v>2053</v>
      </c>
    </row>
    <row r="2083" spans="2:2" ht="12" customHeight="1">
      <c r="B2083" s="162">
        <v>2054</v>
      </c>
    </row>
    <row r="2084" spans="2:2" ht="12" customHeight="1">
      <c r="B2084" s="162">
        <v>2055</v>
      </c>
    </row>
    <row r="2085" spans="2:2" ht="12" customHeight="1">
      <c r="B2085" s="162">
        <v>2056</v>
      </c>
    </row>
    <row r="2086" spans="2:2" ht="12" customHeight="1">
      <c r="B2086" s="162">
        <v>2057</v>
      </c>
    </row>
    <row r="2087" spans="2:2" ht="12" customHeight="1">
      <c r="B2087" s="162">
        <v>2058</v>
      </c>
    </row>
    <row r="2088" spans="2:2" ht="12" customHeight="1">
      <c r="B2088" s="162">
        <v>2059</v>
      </c>
    </row>
    <row r="2089" spans="2:2" ht="12" customHeight="1">
      <c r="B2089" s="162">
        <v>2060</v>
      </c>
    </row>
    <row r="2090" spans="2:2" ht="12" customHeight="1">
      <c r="B2090" s="162">
        <v>2061</v>
      </c>
    </row>
    <row r="2091" spans="2:2" ht="12" customHeight="1">
      <c r="B2091" s="162">
        <v>2062</v>
      </c>
    </row>
    <row r="2092" spans="2:2" ht="12" customHeight="1">
      <c r="B2092" s="162">
        <v>2063</v>
      </c>
    </row>
    <row r="2093" spans="2:2" ht="12" customHeight="1">
      <c r="B2093" s="162">
        <v>2064</v>
      </c>
    </row>
    <row r="2094" spans="2:2" ht="12" customHeight="1">
      <c r="B2094" s="162">
        <v>2065</v>
      </c>
    </row>
    <row r="2095" spans="2:2" ht="12" customHeight="1">
      <c r="B2095" s="162">
        <v>2066</v>
      </c>
    </row>
    <row r="2096" spans="2:2" ht="12" customHeight="1">
      <c r="B2096" s="162">
        <v>2067</v>
      </c>
    </row>
    <row r="2097" spans="2:2" ht="12" customHeight="1">
      <c r="B2097" s="162">
        <v>2068</v>
      </c>
    </row>
    <row r="2098" spans="2:2" ht="12" customHeight="1">
      <c r="B2098" s="162">
        <v>2069</v>
      </c>
    </row>
    <row r="2099" spans="2:2" ht="12" customHeight="1">
      <c r="B2099" s="162">
        <v>2070</v>
      </c>
    </row>
    <row r="2100" spans="2:2" ht="12" customHeight="1">
      <c r="B2100" s="162">
        <v>2071</v>
      </c>
    </row>
    <row r="2101" spans="2:2" ht="12" customHeight="1">
      <c r="B2101" s="162">
        <v>2072</v>
      </c>
    </row>
    <row r="2102" spans="2:2" ht="12" customHeight="1">
      <c r="B2102" s="162">
        <v>2073</v>
      </c>
    </row>
    <row r="2103" spans="2:2" ht="12" customHeight="1">
      <c r="B2103" s="162">
        <v>2074</v>
      </c>
    </row>
    <row r="2104" spans="2:2" ht="12" customHeight="1">
      <c r="B2104" s="162">
        <v>2075</v>
      </c>
    </row>
    <row r="2105" spans="2:2" ht="12" customHeight="1">
      <c r="B2105" s="162">
        <v>2076</v>
      </c>
    </row>
    <row r="2106" spans="2:2" ht="12" customHeight="1">
      <c r="B2106" s="162">
        <v>2077</v>
      </c>
    </row>
    <row r="2107" spans="2:2" ht="12" customHeight="1">
      <c r="B2107" s="162">
        <v>2078</v>
      </c>
    </row>
    <row r="2108" spans="2:2" ht="12" customHeight="1">
      <c r="B2108" s="162">
        <v>2079</v>
      </c>
    </row>
    <row r="2109" spans="2:2" ht="12" customHeight="1">
      <c r="B2109" s="162">
        <v>2080</v>
      </c>
    </row>
    <row r="2110" spans="2:2" ht="12" customHeight="1">
      <c r="B2110" s="162">
        <v>2081</v>
      </c>
    </row>
    <row r="2111" spans="2:2" ht="12" customHeight="1">
      <c r="B2111" s="162">
        <v>2082</v>
      </c>
    </row>
    <row r="2112" spans="2:2" ht="12" customHeight="1">
      <c r="B2112" s="162">
        <v>2083</v>
      </c>
    </row>
    <row r="2113" spans="2:2" ht="12" customHeight="1">
      <c r="B2113" s="162">
        <v>2084</v>
      </c>
    </row>
    <row r="2114" spans="2:2" ht="12" customHeight="1">
      <c r="B2114" s="162">
        <v>2085</v>
      </c>
    </row>
    <row r="2115" spans="2:2" ht="12" customHeight="1">
      <c r="B2115" s="162">
        <v>2086</v>
      </c>
    </row>
    <row r="2116" spans="2:2" ht="12" customHeight="1">
      <c r="B2116" s="162">
        <v>2087</v>
      </c>
    </row>
    <row r="2117" spans="2:2" ht="12" customHeight="1">
      <c r="B2117" s="162">
        <v>2088</v>
      </c>
    </row>
    <row r="2118" spans="2:2" ht="12" customHeight="1">
      <c r="B2118" s="162">
        <v>2089</v>
      </c>
    </row>
    <row r="2119" spans="2:2" ht="12" customHeight="1">
      <c r="B2119" s="162">
        <v>2090</v>
      </c>
    </row>
    <row r="2120" spans="2:2" ht="12" customHeight="1">
      <c r="B2120" s="162">
        <v>2091</v>
      </c>
    </row>
    <row r="2121" spans="2:2" ht="12" customHeight="1">
      <c r="B2121" s="162">
        <v>2092</v>
      </c>
    </row>
    <row r="2122" spans="2:2" ht="12" customHeight="1">
      <c r="B2122" s="162">
        <v>2093</v>
      </c>
    </row>
    <row r="2123" spans="2:2" ht="12" customHeight="1">
      <c r="B2123" s="162">
        <v>2094</v>
      </c>
    </row>
    <row r="2124" spans="2:2" ht="12" customHeight="1">
      <c r="B2124" s="162">
        <v>2095</v>
      </c>
    </row>
    <row r="2125" spans="2:2" ht="12" customHeight="1">
      <c r="B2125" s="162">
        <v>2096</v>
      </c>
    </row>
    <row r="2126" spans="2:2" ht="12" customHeight="1">
      <c r="B2126" s="162">
        <v>2097</v>
      </c>
    </row>
    <row r="2127" spans="2:2" ht="12" customHeight="1">
      <c r="B2127" s="162">
        <v>2098</v>
      </c>
    </row>
    <row r="2128" spans="2:2" ht="12" customHeight="1">
      <c r="B2128" s="162">
        <v>2099</v>
      </c>
    </row>
    <row r="2129" spans="2:2" ht="12" customHeight="1">
      <c r="B2129" s="162">
        <v>2100</v>
      </c>
    </row>
    <row r="2130" spans="2:2" ht="12" customHeight="1">
      <c r="B2130" s="162">
        <v>2101</v>
      </c>
    </row>
    <row r="2131" spans="2:2" ht="12" customHeight="1">
      <c r="B2131" s="162">
        <v>2102</v>
      </c>
    </row>
    <row r="2132" spans="2:2" ht="12" customHeight="1">
      <c r="B2132" s="162">
        <v>2103</v>
      </c>
    </row>
    <row r="2133" spans="2:2" ht="12" customHeight="1">
      <c r="B2133" s="162">
        <v>2104</v>
      </c>
    </row>
    <row r="2134" spans="2:2" ht="12" customHeight="1">
      <c r="B2134" s="162">
        <v>2105</v>
      </c>
    </row>
    <row r="2135" spans="2:2" ht="12" customHeight="1">
      <c r="B2135" s="162">
        <v>2106</v>
      </c>
    </row>
    <row r="2136" spans="2:2" ht="12" customHeight="1">
      <c r="B2136" s="162">
        <v>2107</v>
      </c>
    </row>
    <row r="2137" spans="2:2" ht="12" customHeight="1">
      <c r="B2137" s="162">
        <v>2108</v>
      </c>
    </row>
    <row r="2138" spans="2:2" ht="12" customHeight="1">
      <c r="B2138" s="162">
        <v>2109</v>
      </c>
    </row>
    <row r="2139" spans="2:2" ht="12" customHeight="1">
      <c r="B2139" s="162">
        <v>2110</v>
      </c>
    </row>
    <row r="2140" spans="2:2" ht="12" customHeight="1">
      <c r="B2140" s="162">
        <v>2111</v>
      </c>
    </row>
    <row r="2141" spans="2:2" ht="12" customHeight="1">
      <c r="B2141" s="162">
        <v>2112</v>
      </c>
    </row>
    <row r="2142" spans="2:2" ht="12" customHeight="1">
      <c r="B2142" s="162">
        <v>2113</v>
      </c>
    </row>
    <row r="2143" spans="2:2" ht="12" customHeight="1">
      <c r="B2143" s="162">
        <v>2114</v>
      </c>
    </row>
    <row r="2144" spans="2:2" ht="12" customHeight="1">
      <c r="B2144" s="162">
        <v>2115</v>
      </c>
    </row>
    <row r="2145" spans="2:2" ht="12" customHeight="1">
      <c r="B2145" s="162">
        <v>2116</v>
      </c>
    </row>
    <row r="2146" spans="2:2" ht="12" customHeight="1">
      <c r="B2146" s="162">
        <v>2117</v>
      </c>
    </row>
    <row r="2147" spans="2:2" ht="12" customHeight="1">
      <c r="B2147" s="162">
        <v>2118</v>
      </c>
    </row>
    <row r="2148" spans="2:2" ht="12" customHeight="1">
      <c r="B2148" s="162">
        <v>2119</v>
      </c>
    </row>
    <row r="2149" spans="2:2" ht="12" customHeight="1">
      <c r="B2149" s="162">
        <v>2120</v>
      </c>
    </row>
    <row r="2150" spans="2:2" ht="12" customHeight="1">
      <c r="B2150" s="162">
        <v>2121</v>
      </c>
    </row>
    <row r="2151" spans="2:2" ht="12" customHeight="1">
      <c r="B2151" s="162">
        <v>2122</v>
      </c>
    </row>
    <row r="2152" spans="2:2" ht="12" customHeight="1">
      <c r="B2152" s="162">
        <v>2123</v>
      </c>
    </row>
    <row r="2153" spans="2:2" ht="12" customHeight="1">
      <c r="B2153" s="162">
        <v>2124</v>
      </c>
    </row>
    <row r="2154" spans="2:2" ht="12" customHeight="1">
      <c r="B2154" s="162">
        <v>2125</v>
      </c>
    </row>
    <row r="2155" spans="2:2" ht="12" customHeight="1">
      <c r="B2155" s="162">
        <v>2126</v>
      </c>
    </row>
    <row r="2156" spans="2:2" ht="12" customHeight="1">
      <c r="B2156" s="162">
        <v>2127</v>
      </c>
    </row>
    <row r="2157" spans="2:2" ht="12" customHeight="1">
      <c r="B2157" s="162">
        <v>2128</v>
      </c>
    </row>
    <row r="2158" spans="2:2" ht="12" customHeight="1">
      <c r="B2158" s="162">
        <v>2129</v>
      </c>
    </row>
    <row r="2159" spans="2:2" ht="12" customHeight="1">
      <c r="B2159" s="162">
        <v>2130</v>
      </c>
    </row>
    <row r="2160" spans="2:2" ht="12" customHeight="1">
      <c r="B2160" s="162">
        <v>2131</v>
      </c>
    </row>
    <row r="2161" spans="2:2" ht="12" customHeight="1">
      <c r="B2161" s="162">
        <v>2132</v>
      </c>
    </row>
    <row r="2162" spans="2:2" ht="12" customHeight="1">
      <c r="B2162" s="162">
        <v>2133</v>
      </c>
    </row>
    <row r="2163" spans="2:2" ht="12" customHeight="1">
      <c r="B2163" s="162">
        <v>2134</v>
      </c>
    </row>
    <row r="2164" spans="2:2" ht="12" customHeight="1">
      <c r="B2164" s="162">
        <v>2135</v>
      </c>
    </row>
    <row r="2165" spans="2:2" ht="12" customHeight="1">
      <c r="B2165" s="162">
        <v>2136</v>
      </c>
    </row>
    <row r="2166" spans="2:2" ht="12" customHeight="1">
      <c r="B2166" s="162">
        <v>2137</v>
      </c>
    </row>
    <row r="2167" spans="2:2" ht="12" customHeight="1">
      <c r="B2167" s="162">
        <v>2138</v>
      </c>
    </row>
    <row r="2168" spans="2:2" ht="12" customHeight="1">
      <c r="B2168" s="162">
        <v>2139</v>
      </c>
    </row>
    <row r="2169" spans="2:2" ht="12" customHeight="1">
      <c r="B2169" s="162">
        <v>2140</v>
      </c>
    </row>
    <row r="2170" spans="2:2" ht="12" customHeight="1">
      <c r="B2170" s="162">
        <v>2141</v>
      </c>
    </row>
    <row r="2171" spans="2:2" ht="12" customHeight="1">
      <c r="B2171" s="162">
        <v>2142</v>
      </c>
    </row>
    <row r="2172" spans="2:2" ht="12" customHeight="1">
      <c r="B2172" s="162">
        <v>2143</v>
      </c>
    </row>
    <row r="2173" spans="2:2" ht="12" customHeight="1">
      <c r="B2173" s="162">
        <v>2144</v>
      </c>
    </row>
    <row r="2174" spans="2:2" ht="12" customHeight="1">
      <c r="B2174" s="162">
        <v>2145</v>
      </c>
    </row>
    <row r="2175" spans="2:2" ht="12" customHeight="1">
      <c r="B2175" s="162">
        <v>2146</v>
      </c>
    </row>
    <row r="2176" spans="2:2" ht="12" customHeight="1">
      <c r="B2176" s="162">
        <v>2147</v>
      </c>
    </row>
    <row r="2177" spans="2:2" ht="12" customHeight="1">
      <c r="B2177" s="162">
        <v>2148</v>
      </c>
    </row>
    <row r="2178" spans="2:2" ht="12" customHeight="1">
      <c r="B2178" s="162">
        <v>2149</v>
      </c>
    </row>
    <row r="2179" spans="2:2" ht="12" customHeight="1">
      <c r="B2179" s="162">
        <v>2150</v>
      </c>
    </row>
    <row r="2180" spans="2:2" ht="12" customHeight="1">
      <c r="B2180" s="162">
        <v>2151</v>
      </c>
    </row>
    <row r="2181" spans="2:2" ht="12" customHeight="1">
      <c r="B2181" s="162">
        <v>2152</v>
      </c>
    </row>
    <row r="2182" spans="2:2" ht="12" customHeight="1">
      <c r="B2182" s="162">
        <v>2153</v>
      </c>
    </row>
    <row r="2183" spans="2:2" ht="12" customHeight="1">
      <c r="B2183" s="162">
        <v>2154</v>
      </c>
    </row>
    <row r="2184" spans="2:2" ht="12" customHeight="1">
      <c r="B2184" s="162">
        <v>2155</v>
      </c>
    </row>
    <row r="2185" spans="2:2" ht="12" customHeight="1">
      <c r="B2185" s="162">
        <v>2156</v>
      </c>
    </row>
    <row r="2186" spans="2:2" ht="12" customHeight="1">
      <c r="B2186" s="162">
        <v>2157</v>
      </c>
    </row>
    <row r="2187" spans="2:2" ht="12" customHeight="1">
      <c r="B2187" s="162">
        <v>2158</v>
      </c>
    </row>
    <row r="2188" spans="2:2" ht="12" customHeight="1">
      <c r="B2188" s="162">
        <v>2159</v>
      </c>
    </row>
    <row r="2189" spans="2:2" ht="12" customHeight="1">
      <c r="B2189" s="162">
        <v>2160</v>
      </c>
    </row>
    <row r="2190" spans="2:2" ht="12" customHeight="1">
      <c r="B2190" s="162">
        <v>2161</v>
      </c>
    </row>
    <row r="2191" spans="2:2" ht="12" customHeight="1">
      <c r="B2191" s="162">
        <v>2162</v>
      </c>
    </row>
    <row r="2192" spans="2:2" ht="12" customHeight="1">
      <c r="B2192" s="162">
        <v>2163</v>
      </c>
    </row>
    <row r="2193" spans="2:2" ht="12" customHeight="1">
      <c r="B2193" s="162">
        <v>2164</v>
      </c>
    </row>
    <row r="2194" spans="2:2" ht="12" customHeight="1">
      <c r="B2194" s="162">
        <v>2165</v>
      </c>
    </row>
    <row r="2195" spans="2:2" ht="12" customHeight="1">
      <c r="B2195" s="162">
        <v>2166</v>
      </c>
    </row>
    <row r="2196" spans="2:2" ht="12" customHeight="1">
      <c r="B2196" s="162">
        <v>2167</v>
      </c>
    </row>
    <row r="2197" spans="2:2" ht="12" customHeight="1">
      <c r="B2197" s="162">
        <v>2168</v>
      </c>
    </row>
    <row r="2198" spans="2:2" ht="12" customHeight="1">
      <c r="B2198" s="162">
        <v>2169</v>
      </c>
    </row>
    <row r="2199" spans="2:2" ht="12" customHeight="1">
      <c r="B2199" s="162">
        <v>2170</v>
      </c>
    </row>
    <row r="2200" spans="2:2" ht="12" customHeight="1">
      <c r="B2200" s="162">
        <v>2171</v>
      </c>
    </row>
    <row r="2201" spans="2:2" ht="12" customHeight="1">
      <c r="B2201" s="162">
        <v>2172</v>
      </c>
    </row>
    <row r="2202" spans="2:2" ht="12" customHeight="1">
      <c r="B2202" s="162">
        <v>2173</v>
      </c>
    </row>
    <row r="2203" spans="2:2" ht="12" customHeight="1">
      <c r="B2203" s="162">
        <v>2174</v>
      </c>
    </row>
    <row r="2204" spans="2:2" ht="12" customHeight="1">
      <c r="B2204" s="162">
        <v>2175</v>
      </c>
    </row>
    <row r="2205" spans="2:2" ht="12" customHeight="1">
      <c r="B2205" s="162">
        <v>2176</v>
      </c>
    </row>
    <row r="2206" spans="2:2" ht="12" customHeight="1">
      <c r="B2206" s="162">
        <v>2177</v>
      </c>
    </row>
    <row r="2207" spans="2:2" ht="12" customHeight="1">
      <c r="B2207" s="162">
        <v>2178</v>
      </c>
    </row>
    <row r="2208" spans="2:2" ht="12" customHeight="1">
      <c r="B2208" s="162">
        <v>2179</v>
      </c>
    </row>
    <row r="2209" spans="2:2" ht="12" customHeight="1">
      <c r="B2209" s="162">
        <v>2180</v>
      </c>
    </row>
    <row r="2210" spans="2:2" ht="12" customHeight="1">
      <c r="B2210" s="162">
        <v>2181</v>
      </c>
    </row>
    <row r="2211" spans="2:2" ht="12" customHeight="1">
      <c r="B2211" s="162">
        <v>2182</v>
      </c>
    </row>
    <row r="2212" spans="2:2" ht="12" customHeight="1">
      <c r="B2212" s="162">
        <v>2183</v>
      </c>
    </row>
    <row r="2213" spans="2:2" ht="12" customHeight="1">
      <c r="B2213" s="162">
        <v>2184</v>
      </c>
    </row>
    <row r="2214" spans="2:2" ht="12" customHeight="1">
      <c r="B2214" s="162">
        <v>2185</v>
      </c>
    </row>
    <row r="2215" spans="2:2" ht="12" customHeight="1">
      <c r="B2215" s="162">
        <v>2186</v>
      </c>
    </row>
    <row r="2216" spans="2:2" ht="12" customHeight="1">
      <c r="B2216" s="162">
        <v>2187</v>
      </c>
    </row>
    <row r="2217" spans="2:2" ht="12" customHeight="1">
      <c r="B2217" s="162">
        <v>2188</v>
      </c>
    </row>
    <row r="2218" spans="2:2" ht="12" customHeight="1">
      <c r="B2218" s="162">
        <v>2189</v>
      </c>
    </row>
    <row r="2219" spans="2:2" ht="12" customHeight="1">
      <c r="B2219" s="162">
        <v>2190</v>
      </c>
    </row>
    <row r="2220" spans="2:2" ht="12" customHeight="1">
      <c r="B2220" s="162">
        <v>2191</v>
      </c>
    </row>
    <row r="2221" spans="2:2" ht="12" customHeight="1">
      <c r="B2221" s="162">
        <v>2192</v>
      </c>
    </row>
    <row r="2222" spans="2:2" ht="12" customHeight="1">
      <c r="B2222" s="162">
        <v>2193</v>
      </c>
    </row>
    <row r="2223" spans="2:2" ht="12" customHeight="1">
      <c r="B2223" s="162">
        <v>2194</v>
      </c>
    </row>
    <row r="2224" spans="2:2" ht="12" customHeight="1">
      <c r="B2224" s="162">
        <v>2195</v>
      </c>
    </row>
    <row r="2225" spans="2:2" ht="12" customHeight="1">
      <c r="B2225" s="162">
        <v>2196</v>
      </c>
    </row>
    <row r="2226" spans="2:2" ht="12" customHeight="1">
      <c r="B2226" s="162">
        <v>2197</v>
      </c>
    </row>
    <row r="2227" spans="2:2" ht="12" customHeight="1">
      <c r="B2227" s="162">
        <v>2198</v>
      </c>
    </row>
    <row r="2228" spans="2:2" ht="12" customHeight="1">
      <c r="B2228" s="162">
        <v>2199</v>
      </c>
    </row>
    <row r="2229" spans="2:2" ht="12" customHeight="1">
      <c r="B2229" s="162">
        <v>2200</v>
      </c>
    </row>
    <row r="2230" spans="2:2" ht="12" customHeight="1">
      <c r="B2230" s="162">
        <v>2201</v>
      </c>
    </row>
    <row r="2231" spans="2:2" ht="12" customHeight="1">
      <c r="B2231" s="162">
        <v>2202</v>
      </c>
    </row>
    <row r="2232" spans="2:2" ht="12" customHeight="1">
      <c r="B2232" s="162">
        <v>2203</v>
      </c>
    </row>
    <row r="2233" spans="2:2" ht="12" customHeight="1">
      <c r="B2233" s="162">
        <v>2204</v>
      </c>
    </row>
    <row r="2234" spans="2:2" ht="12" customHeight="1">
      <c r="B2234" s="162">
        <v>2205</v>
      </c>
    </row>
    <row r="2235" spans="2:2" ht="12" customHeight="1">
      <c r="B2235" s="162">
        <v>2206</v>
      </c>
    </row>
    <row r="2236" spans="2:2" ht="12" customHeight="1">
      <c r="B2236" s="162">
        <v>2207</v>
      </c>
    </row>
    <row r="2237" spans="2:2" ht="12" customHeight="1">
      <c r="B2237" s="162">
        <v>2208</v>
      </c>
    </row>
    <row r="2238" spans="2:2" ht="12" customHeight="1">
      <c r="B2238" s="162">
        <v>2209</v>
      </c>
    </row>
    <row r="2239" spans="2:2" ht="12" customHeight="1">
      <c r="B2239" s="162">
        <v>2210</v>
      </c>
    </row>
    <row r="2240" spans="2:2" ht="12" customHeight="1">
      <c r="B2240" s="162">
        <v>2211</v>
      </c>
    </row>
    <row r="2241" spans="2:2" ht="12" customHeight="1">
      <c r="B2241" s="162">
        <v>2212</v>
      </c>
    </row>
    <row r="2242" spans="2:2" ht="12" customHeight="1">
      <c r="B2242" s="162">
        <v>2213</v>
      </c>
    </row>
    <row r="2243" spans="2:2" ht="12" customHeight="1">
      <c r="B2243" s="162">
        <v>2214</v>
      </c>
    </row>
    <row r="2244" spans="2:2" ht="12" customHeight="1">
      <c r="B2244" s="162">
        <v>2215</v>
      </c>
    </row>
    <row r="2245" spans="2:2" ht="12" customHeight="1">
      <c r="B2245" s="162">
        <v>2216</v>
      </c>
    </row>
    <row r="2246" spans="2:2" ht="12" customHeight="1">
      <c r="B2246" s="162">
        <v>2217</v>
      </c>
    </row>
    <row r="2247" spans="2:2" ht="12" customHeight="1">
      <c r="B2247" s="162">
        <v>2218</v>
      </c>
    </row>
    <row r="2248" spans="2:2" ht="12" customHeight="1">
      <c r="B2248" s="162">
        <v>2219</v>
      </c>
    </row>
    <row r="2249" spans="2:2" ht="12" customHeight="1">
      <c r="B2249" s="162">
        <v>2220</v>
      </c>
    </row>
    <row r="2250" spans="2:2" ht="12" customHeight="1">
      <c r="B2250" s="162">
        <v>2221</v>
      </c>
    </row>
    <row r="2251" spans="2:2" ht="12" customHeight="1">
      <c r="B2251" s="162">
        <v>2222</v>
      </c>
    </row>
    <row r="2252" spans="2:2" ht="12" customHeight="1">
      <c r="B2252" s="162">
        <v>2223</v>
      </c>
    </row>
    <row r="2253" spans="2:2" ht="12" customHeight="1">
      <c r="B2253" s="162">
        <v>2224</v>
      </c>
    </row>
    <row r="2254" spans="2:2" ht="12" customHeight="1">
      <c r="B2254" s="162">
        <v>2225</v>
      </c>
    </row>
    <row r="2255" spans="2:2" ht="12" customHeight="1">
      <c r="B2255" s="162">
        <v>2226</v>
      </c>
    </row>
    <row r="2256" spans="2:2" ht="12" customHeight="1">
      <c r="B2256" s="162">
        <v>2227</v>
      </c>
    </row>
    <row r="2257" spans="2:2" ht="12" customHeight="1">
      <c r="B2257" s="162">
        <v>2228</v>
      </c>
    </row>
    <row r="2258" spans="2:2" ht="12" customHeight="1">
      <c r="B2258" s="162">
        <v>2229</v>
      </c>
    </row>
    <row r="2259" spans="2:2" ht="12" customHeight="1">
      <c r="B2259" s="162">
        <v>2230</v>
      </c>
    </row>
    <row r="2260" spans="2:2" ht="12" customHeight="1">
      <c r="B2260" s="162">
        <v>2231</v>
      </c>
    </row>
    <row r="2261" spans="2:2" ht="12" customHeight="1">
      <c r="B2261" s="162">
        <v>2232</v>
      </c>
    </row>
    <row r="2262" spans="2:2" ht="12" customHeight="1">
      <c r="B2262" s="162">
        <v>2233</v>
      </c>
    </row>
    <row r="2263" spans="2:2" ht="12" customHeight="1">
      <c r="B2263" s="162">
        <v>2234</v>
      </c>
    </row>
    <row r="2264" spans="2:2" ht="12" customHeight="1">
      <c r="B2264" s="162">
        <v>2235</v>
      </c>
    </row>
    <row r="2265" spans="2:2" ht="12" customHeight="1">
      <c r="B2265" s="162">
        <v>2236</v>
      </c>
    </row>
    <row r="2266" spans="2:2" ht="12" customHeight="1">
      <c r="B2266" s="162">
        <v>2237</v>
      </c>
    </row>
    <row r="2267" spans="2:2" ht="12" customHeight="1">
      <c r="B2267" s="162">
        <v>2238</v>
      </c>
    </row>
    <row r="2268" spans="2:2" ht="12" customHeight="1">
      <c r="B2268" s="162">
        <v>2239</v>
      </c>
    </row>
    <row r="2269" spans="2:2" ht="12" customHeight="1">
      <c r="B2269" s="162">
        <v>2240</v>
      </c>
    </row>
    <row r="2270" spans="2:2" ht="12" customHeight="1">
      <c r="B2270" s="162">
        <v>2241</v>
      </c>
    </row>
    <row r="2271" spans="2:2" ht="12" customHeight="1">
      <c r="B2271" s="162">
        <v>2242</v>
      </c>
    </row>
    <row r="2272" spans="2:2" ht="12" customHeight="1">
      <c r="B2272" s="162">
        <v>2243</v>
      </c>
    </row>
    <row r="2273" spans="2:2" ht="12" customHeight="1">
      <c r="B2273" s="162">
        <v>2244</v>
      </c>
    </row>
    <row r="2274" spans="2:2" ht="12" customHeight="1">
      <c r="B2274" s="162">
        <v>2245</v>
      </c>
    </row>
    <row r="2275" spans="2:2" ht="12" customHeight="1">
      <c r="B2275" s="162">
        <v>2246</v>
      </c>
    </row>
    <row r="2276" spans="2:2" ht="12" customHeight="1">
      <c r="B2276" s="162">
        <v>2247</v>
      </c>
    </row>
    <row r="2277" spans="2:2" ht="12" customHeight="1">
      <c r="B2277" s="162">
        <v>2248</v>
      </c>
    </row>
    <row r="2278" spans="2:2" ht="12" customHeight="1">
      <c r="B2278" s="162">
        <v>2249</v>
      </c>
    </row>
    <row r="2279" spans="2:2" ht="12" customHeight="1">
      <c r="B2279" s="162">
        <v>2250</v>
      </c>
    </row>
    <row r="2280" spans="2:2" ht="12" customHeight="1">
      <c r="B2280" s="162">
        <v>2251</v>
      </c>
    </row>
    <row r="2281" spans="2:2" ht="12" customHeight="1">
      <c r="B2281" s="162">
        <v>2252</v>
      </c>
    </row>
    <row r="2282" spans="2:2" ht="12" customHeight="1">
      <c r="B2282" s="162">
        <v>2253</v>
      </c>
    </row>
    <row r="2283" spans="2:2" ht="12" customHeight="1">
      <c r="B2283" s="162">
        <v>2254</v>
      </c>
    </row>
    <row r="2284" spans="2:2" ht="12" customHeight="1">
      <c r="B2284" s="162">
        <v>2255</v>
      </c>
    </row>
    <row r="2285" spans="2:2" ht="12" customHeight="1">
      <c r="B2285" s="162">
        <v>2256</v>
      </c>
    </row>
    <row r="2286" spans="2:2" ht="12" customHeight="1">
      <c r="B2286" s="162">
        <v>2257</v>
      </c>
    </row>
    <row r="2287" spans="2:2" ht="12" customHeight="1">
      <c r="B2287" s="162">
        <v>2258</v>
      </c>
    </row>
    <row r="2288" spans="2:2" ht="12" customHeight="1">
      <c r="B2288" s="162">
        <v>2259</v>
      </c>
    </row>
    <row r="2289" spans="2:2" ht="12" customHeight="1">
      <c r="B2289" s="162">
        <v>2260</v>
      </c>
    </row>
    <row r="2290" spans="2:2" ht="12" customHeight="1">
      <c r="B2290" s="162">
        <v>2261</v>
      </c>
    </row>
    <row r="2291" spans="2:2" ht="12" customHeight="1">
      <c r="B2291" s="162">
        <v>2262</v>
      </c>
    </row>
    <row r="2292" spans="2:2" ht="12" customHeight="1">
      <c r="B2292" s="162">
        <v>2263</v>
      </c>
    </row>
    <row r="2293" spans="2:2" ht="12" customHeight="1">
      <c r="B2293" s="162">
        <v>2264</v>
      </c>
    </row>
    <row r="2294" spans="2:2" ht="12" customHeight="1">
      <c r="B2294" s="162">
        <v>2265</v>
      </c>
    </row>
    <row r="2295" spans="2:2" ht="12" customHeight="1">
      <c r="B2295" s="162">
        <v>2266</v>
      </c>
    </row>
    <row r="2296" spans="2:2" ht="12" customHeight="1">
      <c r="B2296" s="162">
        <v>2267</v>
      </c>
    </row>
    <row r="2297" spans="2:2" ht="12" customHeight="1">
      <c r="B2297" s="162">
        <v>2268</v>
      </c>
    </row>
    <row r="2298" spans="2:2" ht="12" customHeight="1">
      <c r="B2298" s="162">
        <v>2269</v>
      </c>
    </row>
    <row r="2299" spans="2:2" ht="12" customHeight="1">
      <c r="B2299" s="162">
        <v>2270</v>
      </c>
    </row>
    <row r="2300" spans="2:2" ht="12" customHeight="1">
      <c r="B2300" s="162">
        <v>2271</v>
      </c>
    </row>
    <row r="2301" spans="2:2" ht="12" customHeight="1">
      <c r="B2301" s="162">
        <v>2272</v>
      </c>
    </row>
    <row r="2302" spans="2:2" ht="12" customHeight="1">
      <c r="B2302" s="162">
        <v>2273</v>
      </c>
    </row>
    <row r="2303" spans="2:2" ht="12" customHeight="1">
      <c r="B2303" s="162">
        <v>2274</v>
      </c>
    </row>
    <row r="2304" spans="2:2" ht="12" customHeight="1">
      <c r="B2304" s="162">
        <v>2275</v>
      </c>
    </row>
    <row r="2305" spans="2:2" ht="12" customHeight="1">
      <c r="B2305" s="162">
        <v>2276</v>
      </c>
    </row>
    <row r="2306" spans="2:2" ht="12" customHeight="1">
      <c r="B2306" s="162">
        <v>2277</v>
      </c>
    </row>
    <row r="2307" spans="2:2" ht="12" customHeight="1">
      <c r="B2307" s="162">
        <v>2278</v>
      </c>
    </row>
    <row r="2308" spans="2:2" ht="12" customHeight="1">
      <c r="B2308" s="162">
        <v>2279</v>
      </c>
    </row>
    <row r="2309" spans="2:2" ht="12" customHeight="1">
      <c r="B2309" s="162">
        <v>2280</v>
      </c>
    </row>
    <row r="2310" spans="2:2" ht="12" customHeight="1">
      <c r="B2310" s="162">
        <v>2281</v>
      </c>
    </row>
    <row r="2311" spans="2:2" ht="12" customHeight="1">
      <c r="B2311" s="162">
        <v>2282</v>
      </c>
    </row>
    <row r="2312" spans="2:2" ht="12" customHeight="1">
      <c r="B2312" s="162">
        <v>2283</v>
      </c>
    </row>
    <row r="2313" spans="2:2" ht="12" customHeight="1">
      <c r="B2313" s="162">
        <v>2284</v>
      </c>
    </row>
    <row r="2314" spans="2:2" ht="12" customHeight="1">
      <c r="B2314" s="162">
        <v>2285</v>
      </c>
    </row>
    <row r="2315" spans="2:2" ht="12" customHeight="1">
      <c r="B2315" s="162">
        <v>2286</v>
      </c>
    </row>
    <row r="2316" spans="2:2" ht="12" customHeight="1">
      <c r="B2316" s="162">
        <v>2287</v>
      </c>
    </row>
    <row r="2317" spans="2:2" ht="12" customHeight="1">
      <c r="B2317" s="162">
        <v>2288</v>
      </c>
    </row>
    <row r="2318" spans="2:2" ht="12" customHeight="1">
      <c r="B2318" s="162">
        <v>2289</v>
      </c>
    </row>
    <row r="2319" spans="2:2" ht="12" customHeight="1">
      <c r="B2319" s="162">
        <v>2290</v>
      </c>
    </row>
    <row r="2320" spans="2:2" ht="12" customHeight="1">
      <c r="B2320" s="162">
        <v>2291</v>
      </c>
    </row>
    <row r="2321" spans="2:2" ht="12" customHeight="1">
      <c r="B2321" s="162">
        <v>2292</v>
      </c>
    </row>
    <row r="2322" spans="2:2" ht="12" customHeight="1">
      <c r="B2322" s="162">
        <v>2293</v>
      </c>
    </row>
    <row r="2323" spans="2:2" ht="12" customHeight="1">
      <c r="B2323" s="162">
        <v>2294</v>
      </c>
    </row>
    <row r="2324" spans="2:2" ht="12" customHeight="1">
      <c r="B2324" s="162">
        <v>2295</v>
      </c>
    </row>
    <row r="2325" spans="2:2" ht="12" customHeight="1">
      <c r="B2325" s="162">
        <v>2296</v>
      </c>
    </row>
    <row r="2326" spans="2:2" ht="12" customHeight="1">
      <c r="B2326" s="162">
        <v>2297</v>
      </c>
    </row>
    <row r="2327" spans="2:2" ht="12" customHeight="1">
      <c r="B2327" s="162">
        <v>2298</v>
      </c>
    </row>
    <row r="2328" spans="2:2" ht="12" customHeight="1">
      <c r="B2328" s="162">
        <v>2299</v>
      </c>
    </row>
    <row r="2329" spans="2:2" ht="12" customHeight="1">
      <c r="B2329" s="162">
        <v>2300</v>
      </c>
    </row>
    <row r="2330" spans="2:2" ht="12" customHeight="1">
      <c r="B2330" s="162">
        <v>2301</v>
      </c>
    </row>
    <row r="2331" spans="2:2" ht="12" customHeight="1">
      <c r="B2331" s="162">
        <v>2302</v>
      </c>
    </row>
    <row r="2332" spans="2:2" ht="12" customHeight="1">
      <c r="B2332" s="162">
        <v>2303</v>
      </c>
    </row>
    <row r="2333" spans="2:2" ht="12" customHeight="1">
      <c r="B2333" s="162">
        <v>2304</v>
      </c>
    </row>
    <row r="2334" spans="2:2" ht="12" customHeight="1">
      <c r="B2334" s="162">
        <v>2305</v>
      </c>
    </row>
    <row r="2335" spans="2:2" ht="12" customHeight="1">
      <c r="B2335" s="162">
        <v>2306</v>
      </c>
    </row>
    <row r="2336" spans="2:2" ht="12" customHeight="1">
      <c r="B2336" s="162">
        <v>2307</v>
      </c>
    </row>
    <row r="2337" spans="2:2" ht="12" customHeight="1">
      <c r="B2337" s="162">
        <v>2308</v>
      </c>
    </row>
    <row r="2338" spans="2:2" ht="12" customHeight="1">
      <c r="B2338" s="162">
        <v>2309</v>
      </c>
    </row>
    <row r="2339" spans="2:2" ht="12" customHeight="1">
      <c r="B2339" s="162">
        <v>2310</v>
      </c>
    </row>
    <row r="2340" spans="2:2" ht="12" customHeight="1">
      <c r="B2340" s="162">
        <v>2311</v>
      </c>
    </row>
    <row r="2341" spans="2:2" ht="12" customHeight="1">
      <c r="B2341" s="162">
        <v>2312</v>
      </c>
    </row>
    <row r="2342" spans="2:2" ht="12" customHeight="1">
      <c r="B2342" s="162">
        <v>2313</v>
      </c>
    </row>
    <row r="2343" spans="2:2" ht="12" customHeight="1">
      <c r="B2343" s="162">
        <v>2314</v>
      </c>
    </row>
    <row r="2344" spans="2:2" ht="12" customHeight="1">
      <c r="B2344" s="162">
        <v>2315</v>
      </c>
    </row>
    <row r="2345" spans="2:2" ht="12" customHeight="1">
      <c r="B2345" s="162">
        <v>2316</v>
      </c>
    </row>
    <row r="2346" spans="2:2" ht="12" customHeight="1">
      <c r="B2346" s="162">
        <v>2317</v>
      </c>
    </row>
    <row r="2347" spans="2:2" ht="12" customHeight="1">
      <c r="B2347" s="162">
        <v>2318</v>
      </c>
    </row>
    <row r="2348" spans="2:2" ht="12" customHeight="1">
      <c r="B2348" s="162">
        <v>2319</v>
      </c>
    </row>
    <row r="2349" spans="2:2" ht="12" customHeight="1">
      <c r="B2349" s="162">
        <v>2320</v>
      </c>
    </row>
    <row r="2350" spans="2:2" ht="12" customHeight="1">
      <c r="B2350" s="162">
        <v>2321</v>
      </c>
    </row>
    <row r="2351" spans="2:2" ht="12" customHeight="1">
      <c r="B2351" s="162">
        <v>2322</v>
      </c>
    </row>
    <row r="2352" spans="2:2" ht="12" customHeight="1">
      <c r="B2352" s="162">
        <v>2323</v>
      </c>
    </row>
    <row r="2353" spans="2:2" ht="12" customHeight="1">
      <c r="B2353" s="162">
        <v>2324</v>
      </c>
    </row>
    <row r="2354" spans="2:2" ht="12" customHeight="1">
      <c r="B2354" s="162">
        <v>2325</v>
      </c>
    </row>
    <row r="2355" spans="2:2" ht="12" customHeight="1">
      <c r="B2355" s="162">
        <v>2326</v>
      </c>
    </row>
    <row r="2356" spans="2:2" ht="12" customHeight="1">
      <c r="B2356" s="162">
        <v>2327</v>
      </c>
    </row>
    <row r="2357" spans="2:2" ht="12" customHeight="1">
      <c r="B2357" s="162">
        <v>2328</v>
      </c>
    </row>
    <row r="2358" spans="2:2" ht="12" customHeight="1">
      <c r="B2358" s="162">
        <v>2329</v>
      </c>
    </row>
    <row r="2359" spans="2:2" ht="12" customHeight="1">
      <c r="B2359" s="162">
        <v>2330</v>
      </c>
    </row>
    <row r="2360" spans="2:2" ht="12" customHeight="1">
      <c r="B2360" s="162">
        <v>2331</v>
      </c>
    </row>
    <row r="2361" spans="2:2" ht="12" customHeight="1">
      <c r="B2361" s="162">
        <v>2332</v>
      </c>
    </row>
    <row r="2362" spans="2:2" ht="12" customHeight="1">
      <c r="B2362" s="162">
        <v>2333</v>
      </c>
    </row>
    <row r="2363" spans="2:2" ht="12" customHeight="1">
      <c r="B2363" s="162">
        <v>2334</v>
      </c>
    </row>
    <row r="2364" spans="2:2" ht="12" customHeight="1">
      <c r="B2364" s="162">
        <v>2335</v>
      </c>
    </row>
    <row r="2365" spans="2:2" ht="12" customHeight="1">
      <c r="B2365" s="162">
        <v>2336</v>
      </c>
    </row>
    <row r="2366" spans="2:2" ht="12" customHeight="1">
      <c r="B2366" s="162">
        <v>2337</v>
      </c>
    </row>
    <row r="2367" spans="2:2" ht="12" customHeight="1">
      <c r="B2367" s="162">
        <v>2338</v>
      </c>
    </row>
    <row r="2368" spans="2:2" ht="12" customHeight="1">
      <c r="B2368" s="162">
        <v>2339</v>
      </c>
    </row>
    <row r="2369" spans="2:2" ht="12" customHeight="1">
      <c r="B2369" s="162">
        <v>2340</v>
      </c>
    </row>
    <row r="2370" spans="2:2" ht="12" customHeight="1">
      <c r="B2370" s="162">
        <v>2341</v>
      </c>
    </row>
    <row r="2371" spans="2:2" ht="12" customHeight="1">
      <c r="B2371" s="162">
        <v>2342</v>
      </c>
    </row>
    <row r="2372" spans="2:2" ht="12" customHeight="1">
      <c r="B2372" s="162">
        <v>2343</v>
      </c>
    </row>
    <row r="2373" spans="2:2" ht="12" customHeight="1">
      <c r="B2373" s="162">
        <v>2344</v>
      </c>
    </row>
    <row r="2374" spans="2:2" ht="12" customHeight="1">
      <c r="B2374" s="162">
        <v>2345</v>
      </c>
    </row>
    <row r="2375" spans="2:2" ht="12" customHeight="1">
      <c r="B2375" s="162">
        <v>2346</v>
      </c>
    </row>
    <row r="2376" spans="2:2" ht="12" customHeight="1">
      <c r="B2376" s="162">
        <v>2347</v>
      </c>
    </row>
    <row r="2377" spans="2:2" ht="12" customHeight="1">
      <c r="B2377" s="162">
        <v>2348</v>
      </c>
    </row>
    <row r="2378" spans="2:2" ht="12" customHeight="1">
      <c r="B2378" s="162">
        <v>2349</v>
      </c>
    </row>
    <row r="2379" spans="2:2" ht="12" customHeight="1">
      <c r="B2379" s="162">
        <v>2350</v>
      </c>
    </row>
    <row r="2380" spans="2:2" ht="12" customHeight="1">
      <c r="B2380" s="162">
        <v>2351</v>
      </c>
    </row>
    <row r="2381" spans="2:2" ht="12" customHeight="1">
      <c r="B2381" s="162">
        <v>2352</v>
      </c>
    </row>
    <row r="2382" spans="2:2" ht="12" customHeight="1">
      <c r="B2382" s="162">
        <v>2353</v>
      </c>
    </row>
    <row r="2383" spans="2:2" ht="12" customHeight="1">
      <c r="B2383" s="162">
        <v>2354</v>
      </c>
    </row>
    <row r="2384" spans="2:2" ht="12" customHeight="1">
      <c r="B2384" s="162">
        <v>2355</v>
      </c>
    </row>
    <row r="2385" spans="2:2" ht="12" customHeight="1">
      <c r="B2385" s="162">
        <v>2356</v>
      </c>
    </row>
    <row r="2386" spans="2:2" ht="12" customHeight="1">
      <c r="B2386" s="162">
        <v>2357</v>
      </c>
    </row>
    <row r="2387" spans="2:2" ht="12" customHeight="1">
      <c r="B2387" s="162">
        <v>2358</v>
      </c>
    </row>
    <row r="2388" spans="2:2" ht="12" customHeight="1">
      <c r="B2388" s="162">
        <v>2359</v>
      </c>
    </row>
    <row r="2389" spans="2:2" ht="12" customHeight="1">
      <c r="B2389" s="162">
        <v>2360</v>
      </c>
    </row>
    <row r="2390" spans="2:2" ht="12" customHeight="1">
      <c r="B2390" s="162">
        <v>2361</v>
      </c>
    </row>
    <row r="2391" spans="2:2" ht="12" customHeight="1">
      <c r="B2391" s="162">
        <v>2362</v>
      </c>
    </row>
    <row r="2392" spans="2:2" ht="12" customHeight="1">
      <c r="B2392" s="162">
        <v>2363</v>
      </c>
    </row>
    <row r="2393" spans="2:2" ht="12" customHeight="1">
      <c r="B2393" s="162">
        <v>2364</v>
      </c>
    </row>
    <row r="2394" spans="2:2" ht="12" customHeight="1">
      <c r="B2394" s="162">
        <v>2365</v>
      </c>
    </row>
    <row r="2395" spans="2:2" ht="12" customHeight="1">
      <c r="B2395" s="162">
        <v>2366</v>
      </c>
    </row>
    <row r="2396" spans="2:2" ht="12" customHeight="1">
      <c r="B2396" s="162">
        <v>2367</v>
      </c>
    </row>
    <row r="2397" spans="2:2" ht="12" customHeight="1">
      <c r="B2397" s="162">
        <v>2368</v>
      </c>
    </row>
    <row r="2398" spans="2:2" ht="12" customHeight="1">
      <c r="B2398" s="162">
        <v>2369</v>
      </c>
    </row>
    <row r="2399" spans="2:2" ht="12" customHeight="1">
      <c r="B2399" s="162">
        <v>2370</v>
      </c>
    </row>
    <row r="2400" spans="2:2" ht="12" customHeight="1">
      <c r="B2400" s="162">
        <v>2371</v>
      </c>
    </row>
    <row r="2401" spans="2:2" ht="12" customHeight="1">
      <c r="B2401" s="162">
        <v>2372</v>
      </c>
    </row>
    <row r="2402" spans="2:2" ht="12" customHeight="1">
      <c r="B2402" s="162">
        <v>2373</v>
      </c>
    </row>
    <row r="2403" spans="2:2" ht="12" customHeight="1">
      <c r="B2403" s="162">
        <v>2374</v>
      </c>
    </row>
    <row r="2404" spans="2:2" ht="12" customHeight="1">
      <c r="B2404" s="162">
        <v>2375</v>
      </c>
    </row>
    <row r="2405" spans="2:2" ht="12" customHeight="1">
      <c r="B2405" s="162">
        <v>2376</v>
      </c>
    </row>
    <row r="2406" spans="2:2" ht="12" customHeight="1">
      <c r="B2406" s="162">
        <v>2377</v>
      </c>
    </row>
    <row r="2407" spans="2:2" ht="12" customHeight="1">
      <c r="B2407" s="162">
        <v>2378</v>
      </c>
    </row>
    <row r="2408" spans="2:2" ht="12" customHeight="1">
      <c r="B2408" s="162">
        <v>2379</v>
      </c>
    </row>
    <row r="2409" spans="2:2" ht="12" customHeight="1">
      <c r="B2409" s="162">
        <v>2380</v>
      </c>
    </row>
    <row r="2410" spans="2:2" ht="12" customHeight="1">
      <c r="B2410" s="162">
        <v>2381</v>
      </c>
    </row>
    <row r="2411" spans="2:2" ht="12" customHeight="1">
      <c r="B2411" s="162">
        <v>2382</v>
      </c>
    </row>
    <row r="2412" spans="2:2" ht="12" customHeight="1">
      <c r="B2412" s="162">
        <v>2383</v>
      </c>
    </row>
    <row r="2413" spans="2:2" ht="12" customHeight="1">
      <c r="B2413" s="162">
        <v>2384</v>
      </c>
    </row>
    <row r="2414" spans="2:2" ht="12" customHeight="1">
      <c r="B2414" s="162">
        <v>2385</v>
      </c>
    </row>
    <row r="2415" spans="2:2" ht="12" customHeight="1">
      <c r="B2415" s="162">
        <v>2386</v>
      </c>
    </row>
    <row r="2416" spans="2:2" ht="12" customHeight="1">
      <c r="B2416" s="162">
        <v>2387</v>
      </c>
    </row>
    <row r="2417" spans="2:2" ht="12" customHeight="1">
      <c r="B2417" s="162">
        <v>2388</v>
      </c>
    </row>
    <row r="2418" spans="2:2" ht="12" customHeight="1">
      <c r="B2418" s="162">
        <v>2389</v>
      </c>
    </row>
    <row r="2419" spans="2:2" ht="12" customHeight="1">
      <c r="B2419" s="162">
        <v>2390</v>
      </c>
    </row>
    <row r="2420" spans="2:2" ht="12" customHeight="1">
      <c r="B2420" s="162">
        <v>2391</v>
      </c>
    </row>
    <row r="2421" spans="2:2" ht="12" customHeight="1">
      <c r="B2421" s="162">
        <v>2392</v>
      </c>
    </row>
    <row r="2422" spans="2:2" ht="12" customHeight="1">
      <c r="B2422" s="162">
        <v>2393</v>
      </c>
    </row>
    <row r="2423" spans="2:2" ht="12" customHeight="1">
      <c r="B2423" s="162">
        <v>2394</v>
      </c>
    </row>
    <row r="2424" spans="2:2" ht="12" customHeight="1">
      <c r="B2424" s="162">
        <v>2395</v>
      </c>
    </row>
    <row r="2425" spans="2:2" ht="12" customHeight="1">
      <c r="B2425" s="162">
        <v>2396</v>
      </c>
    </row>
    <row r="2426" spans="2:2" ht="12" customHeight="1">
      <c r="B2426" s="162">
        <v>2397</v>
      </c>
    </row>
    <row r="2427" spans="2:2" ht="12" customHeight="1">
      <c r="B2427" s="162">
        <v>2398</v>
      </c>
    </row>
    <row r="2428" spans="2:2" ht="12" customHeight="1">
      <c r="B2428" s="162">
        <v>2399</v>
      </c>
    </row>
    <row r="2429" spans="2:2" ht="12" customHeight="1">
      <c r="B2429" s="162">
        <v>2400</v>
      </c>
    </row>
    <row r="2430" spans="2:2" ht="12" customHeight="1">
      <c r="B2430" s="162">
        <v>2401</v>
      </c>
    </row>
    <row r="2431" spans="2:2" ht="12" customHeight="1">
      <c r="B2431" s="162">
        <v>2402</v>
      </c>
    </row>
    <row r="2432" spans="2:2" ht="12" customHeight="1">
      <c r="B2432" s="162">
        <v>2403</v>
      </c>
    </row>
    <row r="2433" spans="2:2" ht="12" customHeight="1">
      <c r="B2433" s="162">
        <v>2404</v>
      </c>
    </row>
    <row r="2434" spans="2:2" ht="12" customHeight="1">
      <c r="B2434" s="162">
        <v>2405</v>
      </c>
    </row>
    <row r="2435" spans="2:2" ht="12" customHeight="1">
      <c r="B2435" s="162">
        <v>2406</v>
      </c>
    </row>
    <row r="2436" spans="2:2" ht="12" customHeight="1">
      <c r="B2436" s="162">
        <v>2407</v>
      </c>
    </row>
    <row r="2437" spans="2:2" ht="12" customHeight="1">
      <c r="B2437" s="162">
        <v>2408</v>
      </c>
    </row>
    <row r="2438" spans="2:2" ht="12" customHeight="1">
      <c r="B2438" s="162">
        <v>2409</v>
      </c>
    </row>
    <row r="2439" spans="2:2" ht="12" customHeight="1">
      <c r="B2439" s="162">
        <v>2410</v>
      </c>
    </row>
    <row r="2440" spans="2:2" ht="12" customHeight="1">
      <c r="B2440" s="162">
        <v>2411</v>
      </c>
    </row>
    <row r="2441" spans="2:2" ht="12" customHeight="1">
      <c r="B2441" s="162">
        <v>2412</v>
      </c>
    </row>
    <row r="2442" spans="2:2" ht="12" customHeight="1">
      <c r="B2442" s="162">
        <v>2413</v>
      </c>
    </row>
    <row r="2443" spans="2:2" ht="12" customHeight="1">
      <c r="B2443" s="162">
        <v>2414</v>
      </c>
    </row>
    <row r="2444" spans="2:2" ht="12" customHeight="1">
      <c r="B2444" s="162">
        <v>2415</v>
      </c>
    </row>
    <row r="2445" spans="2:2" ht="12" customHeight="1">
      <c r="B2445" s="162">
        <v>2416</v>
      </c>
    </row>
    <row r="2446" spans="2:2" ht="12" customHeight="1">
      <c r="B2446" s="162">
        <v>2417</v>
      </c>
    </row>
    <row r="2447" spans="2:2" ht="12" customHeight="1">
      <c r="B2447" s="162">
        <v>2418</v>
      </c>
    </row>
    <row r="2448" spans="2:2" ht="12" customHeight="1">
      <c r="B2448" s="162">
        <v>2419</v>
      </c>
    </row>
    <row r="2449" spans="2:2" ht="12" customHeight="1">
      <c r="B2449" s="162">
        <v>2420</v>
      </c>
    </row>
    <row r="2450" spans="2:2" ht="12" customHeight="1">
      <c r="B2450" s="162">
        <v>2421</v>
      </c>
    </row>
    <row r="2451" spans="2:2" ht="12" customHeight="1">
      <c r="B2451" s="162">
        <v>2422</v>
      </c>
    </row>
    <row r="2452" spans="2:2" ht="12" customHeight="1">
      <c r="B2452" s="162">
        <v>2423</v>
      </c>
    </row>
    <row r="2453" spans="2:2" ht="12" customHeight="1">
      <c r="B2453" s="162">
        <v>2424</v>
      </c>
    </row>
    <row r="2454" spans="2:2" ht="12" customHeight="1">
      <c r="B2454" s="162">
        <v>2425</v>
      </c>
    </row>
    <row r="2455" spans="2:2" ht="12" customHeight="1">
      <c r="B2455" s="162">
        <v>2426</v>
      </c>
    </row>
    <row r="2456" spans="2:2" ht="12" customHeight="1">
      <c r="B2456" s="162">
        <v>2427</v>
      </c>
    </row>
    <row r="2457" spans="2:2" ht="12" customHeight="1">
      <c r="B2457" s="162">
        <v>2428</v>
      </c>
    </row>
    <row r="2458" spans="2:2" ht="12" customHeight="1">
      <c r="B2458" s="162">
        <v>2429</v>
      </c>
    </row>
    <row r="2459" spans="2:2" ht="12" customHeight="1">
      <c r="B2459" s="162">
        <v>2430</v>
      </c>
    </row>
    <row r="2460" spans="2:2" ht="12" customHeight="1">
      <c r="B2460" s="162">
        <v>2431</v>
      </c>
    </row>
    <row r="2461" spans="2:2" ht="12" customHeight="1">
      <c r="B2461" s="162">
        <v>2432</v>
      </c>
    </row>
    <row r="2462" spans="2:2" ht="12" customHeight="1">
      <c r="B2462" s="162">
        <v>2433</v>
      </c>
    </row>
    <row r="2463" spans="2:2" ht="12" customHeight="1">
      <c r="B2463" s="162">
        <v>2434</v>
      </c>
    </row>
    <row r="2464" spans="2:2" ht="12" customHeight="1">
      <c r="B2464" s="162">
        <v>2435</v>
      </c>
    </row>
    <row r="2465" spans="2:2" ht="12" customHeight="1">
      <c r="B2465" s="162">
        <v>2436</v>
      </c>
    </row>
    <row r="2466" spans="2:2" ht="12" customHeight="1">
      <c r="B2466" s="162">
        <v>2437</v>
      </c>
    </row>
    <row r="2467" spans="2:2" ht="12" customHeight="1">
      <c r="B2467" s="162">
        <v>2438</v>
      </c>
    </row>
    <row r="2468" spans="2:2" ht="12" customHeight="1">
      <c r="B2468" s="162">
        <v>2439</v>
      </c>
    </row>
    <row r="2469" spans="2:2" ht="12" customHeight="1">
      <c r="B2469" s="162">
        <v>2440</v>
      </c>
    </row>
    <row r="2470" spans="2:2" ht="12" customHeight="1">
      <c r="B2470" s="162">
        <v>2441</v>
      </c>
    </row>
    <row r="2471" spans="2:2" ht="12" customHeight="1">
      <c r="B2471" s="162">
        <v>2442</v>
      </c>
    </row>
    <row r="2472" spans="2:2" ht="12" customHeight="1">
      <c r="B2472" s="162">
        <v>2443</v>
      </c>
    </row>
    <row r="2473" spans="2:2" ht="12" customHeight="1">
      <c r="B2473" s="162">
        <v>2444</v>
      </c>
    </row>
    <row r="2474" spans="2:2" ht="12" customHeight="1">
      <c r="B2474" s="162">
        <v>2445</v>
      </c>
    </row>
    <row r="2475" spans="2:2" ht="12" customHeight="1">
      <c r="B2475" s="162">
        <v>2446</v>
      </c>
    </row>
    <row r="2476" spans="2:2" ht="12" customHeight="1">
      <c r="B2476" s="162">
        <v>2447</v>
      </c>
    </row>
    <row r="2477" spans="2:2" ht="12" customHeight="1">
      <c r="B2477" s="162">
        <v>2448</v>
      </c>
    </row>
    <row r="2478" spans="2:2" ht="12" customHeight="1">
      <c r="B2478" s="162">
        <v>2449</v>
      </c>
    </row>
    <row r="2479" spans="2:2" ht="12" customHeight="1">
      <c r="B2479" s="162">
        <v>2450</v>
      </c>
    </row>
    <row r="2480" spans="2:2" ht="12" customHeight="1">
      <c r="B2480" s="162">
        <v>2451</v>
      </c>
    </row>
    <row r="2481" spans="2:2" ht="12" customHeight="1">
      <c r="B2481" s="162">
        <v>2452</v>
      </c>
    </row>
    <row r="2482" spans="2:2" ht="12" customHeight="1">
      <c r="B2482" s="162">
        <v>2453</v>
      </c>
    </row>
    <row r="2483" spans="2:2" ht="12" customHeight="1">
      <c r="B2483" s="162">
        <v>2454</v>
      </c>
    </row>
    <row r="2484" spans="2:2" ht="12" customHeight="1">
      <c r="B2484" s="162">
        <v>2455</v>
      </c>
    </row>
    <row r="2485" spans="2:2" ht="12" customHeight="1">
      <c r="B2485" s="162">
        <v>2456</v>
      </c>
    </row>
    <row r="2486" spans="2:2" ht="12" customHeight="1">
      <c r="B2486" s="162">
        <v>2457</v>
      </c>
    </row>
    <row r="2487" spans="2:2" ht="12" customHeight="1">
      <c r="B2487" s="162">
        <v>2458</v>
      </c>
    </row>
    <row r="2488" spans="2:2" ht="12" customHeight="1">
      <c r="B2488" s="162">
        <v>2459</v>
      </c>
    </row>
    <row r="2489" spans="2:2" ht="12" customHeight="1">
      <c r="B2489" s="162">
        <v>2460</v>
      </c>
    </row>
    <row r="2490" spans="2:2" ht="12" customHeight="1">
      <c r="B2490" s="162">
        <v>2461</v>
      </c>
    </row>
    <row r="2491" spans="2:2" ht="12" customHeight="1">
      <c r="B2491" s="162">
        <v>2462</v>
      </c>
    </row>
    <row r="2492" spans="2:2" ht="12" customHeight="1">
      <c r="B2492" s="162">
        <v>2463</v>
      </c>
    </row>
    <row r="2493" spans="2:2" ht="12" customHeight="1">
      <c r="B2493" s="162">
        <v>2464</v>
      </c>
    </row>
    <row r="2494" spans="2:2" ht="12" customHeight="1">
      <c r="B2494" s="162">
        <v>2465</v>
      </c>
    </row>
    <row r="2495" spans="2:2" ht="12" customHeight="1">
      <c r="B2495" s="162">
        <v>2466</v>
      </c>
    </row>
    <row r="2496" spans="2:2" ht="12" customHeight="1">
      <c r="B2496" s="162">
        <v>2467</v>
      </c>
    </row>
    <row r="2497" spans="2:2" ht="12" customHeight="1">
      <c r="B2497" s="162">
        <v>2468</v>
      </c>
    </row>
    <row r="2498" spans="2:2" ht="12" customHeight="1">
      <c r="B2498" s="162">
        <v>2469</v>
      </c>
    </row>
    <row r="2499" spans="2:2" ht="12" customHeight="1">
      <c r="B2499" s="162">
        <v>2470</v>
      </c>
    </row>
    <row r="2500" spans="2:2" ht="12" customHeight="1">
      <c r="B2500" s="162">
        <v>2471</v>
      </c>
    </row>
    <row r="2501" spans="2:2" ht="12" customHeight="1">
      <c r="B2501" s="162">
        <v>2472</v>
      </c>
    </row>
    <row r="2502" spans="2:2" ht="12" customHeight="1">
      <c r="B2502" s="162">
        <v>2473</v>
      </c>
    </row>
    <row r="2503" spans="2:2" ht="12" customHeight="1">
      <c r="B2503" s="162">
        <v>2474</v>
      </c>
    </row>
    <row r="2504" spans="2:2" ht="12" customHeight="1">
      <c r="B2504" s="162">
        <v>2475</v>
      </c>
    </row>
    <row r="2505" spans="2:2" ht="12" customHeight="1">
      <c r="B2505" s="162">
        <v>2476</v>
      </c>
    </row>
    <row r="2506" spans="2:2" ht="12" customHeight="1">
      <c r="B2506" s="162">
        <v>2477</v>
      </c>
    </row>
    <row r="2507" spans="2:2" ht="12" customHeight="1">
      <c r="B2507" s="162">
        <v>2478</v>
      </c>
    </row>
    <row r="2508" spans="2:2" ht="12" customHeight="1">
      <c r="B2508" s="162">
        <v>2479</v>
      </c>
    </row>
    <row r="2509" spans="2:2" ht="12" customHeight="1">
      <c r="B2509" s="162">
        <v>2480</v>
      </c>
    </row>
    <row r="2510" spans="2:2" ht="12" customHeight="1">
      <c r="B2510" s="162">
        <v>2481</v>
      </c>
    </row>
    <row r="2511" spans="2:2" ht="12" customHeight="1">
      <c r="B2511" s="162">
        <v>2482</v>
      </c>
    </row>
    <row r="2512" spans="2:2" ht="12" customHeight="1">
      <c r="B2512" s="162">
        <v>2483</v>
      </c>
    </row>
    <row r="2513" spans="2:2" ht="12" customHeight="1">
      <c r="B2513" s="162">
        <v>2484</v>
      </c>
    </row>
    <row r="2514" spans="2:2" ht="12" customHeight="1">
      <c r="B2514" s="162">
        <v>2485</v>
      </c>
    </row>
    <row r="2515" spans="2:2" ht="12" customHeight="1">
      <c r="B2515" s="162">
        <v>2486</v>
      </c>
    </row>
    <row r="2516" spans="2:2" ht="12" customHeight="1">
      <c r="B2516" s="162">
        <v>2487</v>
      </c>
    </row>
    <row r="2517" spans="2:2" ht="12" customHeight="1">
      <c r="B2517" s="162">
        <v>2488</v>
      </c>
    </row>
    <row r="2518" spans="2:2" ht="12" customHeight="1">
      <c r="B2518" s="162">
        <v>2489</v>
      </c>
    </row>
    <row r="2519" spans="2:2" ht="12" customHeight="1">
      <c r="B2519" s="162">
        <v>2490</v>
      </c>
    </row>
    <row r="2520" spans="2:2" ht="12" customHeight="1">
      <c r="B2520" s="162">
        <v>2491</v>
      </c>
    </row>
    <row r="2521" spans="2:2" ht="12" customHeight="1">
      <c r="B2521" s="162">
        <v>2492</v>
      </c>
    </row>
    <row r="2522" spans="2:2" ht="12" customHeight="1">
      <c r="B2522" s="162">
        <v>2493</v>
      </c>
    </row>
    <row r="2523" spans="2:2" ht="12" customHeight="1">
      <c r="B2523" s="162">
        <v>2494</v>
      </c>
    </row>
    <row r="2524" spans="2:2" ht="12" customHeight="1">
      <c r="B2524" s="162">
        <v>2495</v>
      </c>
    </row>
    <row r="2525" spans="2:2" ht="12" customHeight="1">
      <c r="B2525" s="162">
        <v>2496</v>
      </c>
    </row>
    <row r="2526" spans="2:2" ht="12" customHeight="1">
      <c r="B2526" s="162">
        <v>2497</v>
      </c>
    </row>
    <row r="2527" spans="2:2" ht="12" customHeight="1">
      <c r="B2527" s="162">
        <v>2498</v>
      </c>
    </row>
    <row r="2528" spans="2:2" ht="12" customHeight="1">
      <c r="B2528" s="162">
        <v>2499</v>
      </c>
    </row>
    <row r="2529" spans="2:2" ht="12" customHeight="1">
      <c r="B2529" s="162">
        <v>2500</v>
      </c>
    </row>
    <row r="2530" spans="2:2" ht="12" customHeight="1">
      <c r="B2530" s="162">
        <v>2501</v>
      </c>
    </row>
    <row r="2531" spans="2:2" ht="12" customHeight="1">
      <c r="B2531" s="162">
        <v>2502</v>
      </c>
    </row>
    <row r="2532" spans="2:2" ht="12" customHeight="1">
      <c r="B2532" s="162">
        <v>2503</v>
      </c>
    </row>
    <row r="2533" spans="2:2" ht="12" customHeight="1">
      <c r="B2533" s="162">
        <v>2504</v>
      </c>
    </row>
    <row r="2534" spans="2:2" ht="12" customHeight="1">
      <c r="B2534" s="162">
        <v>2505</v>
      </c>
    </row>
    <row r="2535" spans="2:2" ht="12" customHeight="1">
      <c r="B2535" s="162">
        <v>2506</v>
      </c>
    </row>
    <row r="2536" spans="2:2" ht="12" customHeight="1">
      <c r="B2536" s="162">
        <v>2507</v>
      </c>
    </row>
    <row r="2537" spans="2:2" ht="12" customHeight="1">
      <c r="B2537" s="162">
        <v>2508</v>
      </c>
    </row>
    <row r="2538" spans="2:2" ht="12" customHeight="1">
      <c r="B2538" s="162">
        <v>2509</v>
      </c>
    </row>
    <row r="2539" spans="2:2" ht="12" customHeight="1">
      <c r="B2539" s="162">
        <v>2510</v>
      </c>
    </row>
    <row r="2540" spans="2:2" ht="12" customHeight="1">
      <c r="B2540" s="162">
        <v>2511</v>
      </c>
    </row>
    <row r="2541" spans="2:2" ht="12" customHeight="1">
      <c r="B2541" s="162">
        <v>2512</v>
      </c>
    </row>
    <row r="2542" spans="2:2" ht="12" customHeight="1">
      <c r="B2542" s="162">
        <f t="shared" ref="B2542:B2605" si="105">B2541+1</f>
        <v>2513</v>
      </c>
    </row>
    <row r="2543" spans="2:2" ht="12" customHeight="1">
      <c r="B2543" s="162">
        <f t="shared" si="105"/>
        <v>2514</v>
      </c>
    </row>
    <row r="2544" spans="2:2" ht="12" customHeight="1">
      <c r="B2544" s="162">
        <f t="shared" si="105"/>
        <v>2515</v>
      </c>
    </row>
    <row r="2545" spans="2:2" ht="12" customHeight="1">
      <c r="B2545" s="162">
        <f t="shared" si="105"/>
        <v>2516</v>
      </c>
    </row>
    <row r="2546" spans="2:2" ht="12" customHeight="1">
      <c r="B2546" s="162">
        <f t="shared" si="105"/>
        <v>2517</v>
      </c>
    </row>
    <row r="2547" spans="2:2" ht="12" customHeight="1">
      <c r="B2547" s="162">
        <f t="shared" si="105"/>
        <v>2518</v>
      </c>
    </row>
    <row r="2548" spans="2:2" ht="12" customHeight="1">
      <c r="B2548" s="162">
        <f t="shared" si="105"/>
        <v>2519</v>
      </c>
    </row>
    <row r="2549" spans="2:2" ht="12" customHeight="1">
      <c r="B2549" s="162">
        <f t="shared" si="105"/>
        <v>2520</v>
      </c>
    </row>
    <row r="2550" spans="2:2" ht="12" customHeight="1">
      <c r="B2550" s="162">
        <f t="shared" si="105"/>
        <v>2521</v>
      </c>
    </row>
    <row r="2551" spans="2:2" ht="12" customHeight="1">
      <c r="B2551" s="162">
        <f t="shared" si="105"/>
        <v>2522</v>
      </c>
    </row>
    <row r="2552" spans="2:2" ht="12" customHeight="1">
      <c r="B2552" s="162">
        <f t="shared" si="105"/>
        <v>2523</v>
      </c>
    </row>
    <row r="2553" spans="2:2" ht="12" customHeight="1">
      <c r="B2553" s="162">
        <f t="shared" si="105"/>
        <v>2524</v>
      </c>
    </row>
    <row r="2554" spans="2:2" ht="12" customHeight="1">
      <c r="B2554" s="162">
        <f t="shared" si="105"/>
        <v>2525</v>
      </c>
    </row>
    <row r="2555" spans="2:2" ht="12" customHeight="1">
      <c r="B2555" s="162">
        <f t="shared" si="105"/>
        <v>2526</v>
      </c>
    </row>
    <row r="2556" spans="2:2" ht="12" customHeight="1">
      <c r="B2556" s="162">
        <f t="shared" si="105"/>
        <v>2527</v>
      </c>
    </row>
    <row r="2557" spans="2:2" ht="12" customHeight="1">
      <c r="B2557" s="162">
        <f t="shared" si="105"/>
        <v>2528</v>
      </c>
    </row>
    <row r="2558" spans="2:2" ht="12" customHeight="1">
      <c r="B2558" s="162">
        <f t="shared" si="105"/>
        <v>2529</v>
      </c>
    </row>
    <row r="2559" spans="2:2" ht="12" customHeight="1">
      <c r="B2559" s="162">
        <f t="shared" si="105"/>
        <v>2530</v>
      </c>
    </row>
    <row r="2560" spans="2:2" ht="12" customHeight="1">
      <c r="B2560" s="162">
        <f t="shared" si="105"/>
        <v>2531</v>
      </c>
    </row>
    <row r="2561" spans="2:2" ht="12" customHeight="1">
      <c r="B2561" s="162">
        <f t="shared" si="105"/>
        <v>2532</v>
      </c>
    </row>
    <row r="2562" spans="2:2" ht="12" customHeight="1">
      <c r="B2562" s="162">
        <f t="shared" si="105"/>
        <v>2533</v>
      </c>
    </row>
    <row r="2563" spans="2:2" ht="12" customHeight="1">
      <c r="B2563" s="162">
        <f t="shared" si="105"/>
        <v>2534</v>
      </c>
    </row>
    <row r="2564" spans="2:2" ht="12" customHeight="1">
      <c r="B2564" s="162">
        <f t="shared" si="105"/>
        <v>2535</v>
      </c>
    </row>
    <row r="2565" spans="2:2" ht="12" customHeight="1">
      <c r="B2565" s="162">
        <f t="shared" si="105"/>
        <v>2536</v>
      </c>
    </row>
    <row r="2566" spans="2:2" ht="12" customHeight="1">
      <c r="B2566" s="162">
        <f t="shared" si="105"/>
        <v>2537</v>
      </c>
    </row>
    <row r="2567" spans="2:2" ht="12" customHeight="1">
      <c r="B2567" s="162">
        <f t="shared" si="105"/>
        <v>2538</v>
      </c>
    </row>
    <row r="2568" spans="2:2" ht="12" customHeight="1">
      <c r="B2568" s="162">
        <f t="shared" si="105"/>
        <v>2539</v>
      </c>
    </row>
    <row r="2569" spans="2:2" ht="12" customHeight="1">
      <c r="B2569" s="162">
        <f t="shared" si="105"/>
        <v>2540</v>
      </c>
    </row>
    <row r="2570" spans="2:2" ht="12" customHeight="1">
      <c r="B2570" s="162">
        <f t="shared" si="105"/>
        <v>2541</v>
      </c>
    </row>
    <row r="2571" spans="2:2" ht="12" customHeight="1">
      <c r="B2571" s="162">
        <f t="shared" si="105"/>
        <v>2542</v>
      </c>
    </row>
    <row r="2572" spans="2:2" ht="12" customHeight="1">
      <c r="B2572" s="162">
        <f t="shared" si="105"/>
        <v>2543</v>
      </c>
    </row>
    <row r="2573" spans="2:2" ht="12" customHeight="1">
      <c r="B2573" s="162">
        <f t="shared" si="105"/>
        <v>2544</v>
      </c>
    </row>
    <row r="2574" spans="2:2" ht="12" customHeight="1">
      <c r="B2574" s="162">
        <f t="shared" si="105"/>
        <v>2545</v>
      </c>
    </row>
    <row r="2575" spans="2:2" ht="12" customHeight="1">
      <c r="B2575" s="162">
        <f t="shared" si="105"/>
        <v>2546</v>
      </c>
    </row>
    <row r="2576" spans="2:2" ht="12" customHeight="1">
      <c r="B2576" s="162">
        <f t="shared" si="105"/>
        <v>2547</v>
      </c>
    </row>
    <row r="2577" spans="2:2" ht="12" customHeight="1">
      <c r="B2577" s="162">
        <f t="shared" si="105"/>
        <v>2548</v>
      </c>
    </row>
    <row r="2578" spans="2:2" ht="12" customHeight="1">
      <c r="B2578" s="162">
        <f t="shared" si="105"/>
        <v>2549</v>
      </c>
    </row>
    <row r="2579" spans="2:2" ht="12" customHeight="1">
      <c r="B2579" s="162">
        <f t="shared" si="105"/>
        <v>2550</v>
      </c>
    </row>
    <row r="2580" spans="2:2" ht="12" customHeight="1">
      <c r="B2580" s="162">
        <f t="shared" si="105"/>
        <v>2551</v>
      </c>
    </row>
    <row r="2581" spans="2:2" ht="12" customHeight="1">
      <c r="B2581" s="162">
        <f t="shared" si="105"/>
        <v>2552</v>
      </c>
    </row>
    <row r="2582" spans="2:2" ht="12" customHeight="1">
      <c r="B2582" s="162">
        <f t="shared" si="105"/>
        <v>2553</v>
      </c>
    </row>
    <row r="2583" spans="2:2" ht="12" customHeight="1">
      <c r="B2583" s="162">
        <f t="shared" si="105"/>
        <v>2554</v>
      </c>
    </row>
    <row r="2584" spans="2:2" ht="12" customHeight="1">
      <c r="B2584" s="162">
        <f t="shared" si="105"/>
        <v>2555</v>
      </c>
    </row>
    <row r="2585" spans="2:2" ht="12" customHeight="1">
      <c r="B2585" s="162">
        <f t="shared" si="105"/>
        <v>2556</v>
      </c>
    </row>
    <row r="2586" spans="2:2" ht="12" customHeight="1">
      <c r="B2586" s="162">
        <f t="shared" si="105"/>
        <v>2557</v>
      </c>
    </row>
    <row r="2587" spans="2:2" ht="12" customHeight="1">
      <c r="B2587" s="162">
        <f t="shared" si="105"/>
        <v>2558</v>
      </c>
    </row>
    <row r="2588" spans="2:2" ht="12" customHeight="1">
      <c r="B2588" s="162">
        <f t="shared" si="105"/>
        <v>2559</v>
      </c>
    </row>
    <row r="2589" spans="2:2" ht="12" customHeight="1">
      <c r="B2589" s="162">
        <f t="shared" si="105"/>
        <v>2560</v>
      </c>
    </row>
    <row r="2590" spans="2:2" ht="12" customHeight="1">
      <c r="B2590" s="162">
        <f t="shared" si="105"/>
        <v>2561</v>
      </c>
    </row>
    <row r="2591" spans="2:2" ht="12" customHeight="1">
      <c r="B2591" s="162">
        <f t="shared" si="105"/>
        <v>2562</v>
      </c>
    </row>
    <row r="2592" spans="2:2" ht="12" customHeight="1">
      <c r="B2592" s="162">
        <f t="shared" si="105"/>
        <v>2563</v>
      </c>
    </row>
    <row r="2593" spans="2:2" ht="12" customHeight="1">
      <c r="B2593" s="162">
        <f t="shared" si="105"/>
        <v>2564</v>
      </c>
    </row>
    <row r="2594" spans="2:2" ht="12" customHeight="1">
      <c r="B2594" s="162">
        <f t="shared" si="105"/>
        <v>2565</v>
      </c>
    </row>
    <row r="2595" spans="2:2" ht="12" customHeight="1">
      <c r="B2595" s="162">
        <f t="shared" si="105"/>
        <v>2566</v>
      </c>
    </row>
    <row r="2596" spans="2:2" ht="12" customHeight="1">
      <c r="B2596" s="162">
        <f t="shared" si="105"/>
        <v>2567</v>
      </c>
    </row>
    <row r="2597" spans="2:2" ht="12" customHeight="1">
      <c r="B2597" s="162">
        <f t="shared" si="105"/>
        <v>2568</v>
      </c>
    </row>
    <row r="2598" spans="2:2" ht="12" customHeight="1">
      <c r="B2598" s="162">
        <f t="shared" si="105"/>
        <v>2569</v>
      </c>
    </row>
    <row r="2599" spans="2:2" ht="12" customHeight="1">
      <c r="B2599" s="162">
        <f t="shared" si="105"/>
        <v>2570</v>
      </c>
    </row>
    <row r="2600" spans="2:2" ht="12" customHeight="1">
      <c r="B2600" s="162">
        <f t="shared" si="105"/>
        <v>2571</v>
      </c>
    </row>
    <row r="2601" spans="2:2" ht="12" customHeight="1">
      <c r="B2601" s="162">
        <f t="shared" si="105"/>
        <v>2572</v>
      </c>
    </row>
    <row r="2602" spans="2:2" ht="12" customHeight="1">
      <c r="B2602" s="162">
        <f t="shared" si="105"/>
        <v>2573</v>
      </c>
    </row>
    <row r="2603" spans="2:2" ht="12" customHeight="1">
      <c r="B2603" s="162">
        <f t="shared" si="105"/>
        <v>2574</v>
      </c>
    </row>
    <row r="2604" spans="2:2" ht="12" customHeight="1">
      <c r="B2604" s="162">
        <f t="shared" si="105"/>
        <v>2575</v>
      </c>
    </row>
    <row r="2605" spans="2:2" ht="12" customHeight="1">
      <c r="B2605" s="162">
        <f t="shared" si="105"/>
        <v>2576</v>
      </c>
    </row>
    <row r="2606" spans="2:2" ht="12" customHeight="1">
      <c r="B2606" s="162">
        <f t="shared" ref="B2606:B2669" si="106">B2605+1</f>
        <v>2577</v>
      </c>
    </row>
    <row r="2607" spans="2:2" ht="12" customHeight="1">
      <c r="B2607" s="162">
        <f t="shared" si="106"/>
        <v>2578</v>
      </c>
    </row>
    <row r="2608" spans="2:2" ht="12" customHeight="1">
      <c r="B2608" s="162">
        <f t="shared" si="106"/>
        <v>2579</v>
      </c>
    </row>
    <row r="2609" spans="2:2" ht="12" customHeight="1">
      <c r="B2609" s="162">
        <f t="shared" si="106"/>
        <v>2580</v>
      </c>
    </row>
    <row r="2610" spans="2:2" ht="12" customHeight="1">
      <c r="B2610" s="162">
        <f t="shared" si="106"/>
        <v>2581</v>
      </c>
    </row>
    <row r="2611" spans="2:2" ht="12" customHeight="1">
      <c r="B2611" s="162">
        <f t="shared" si="106"/>
        <v>2582</v>
      </c>
    </row>
    <row r="2612" spans="2:2" ht="12" customHeight="1">
      <c r="B2612" s="162">
        <f t="shared" si="106"/>
        <v>2583</v>
      </c>
    </row>
    <row r="2613" spans="2:2" ht="12" customHeight="1">
      <c r="B2613" s="162">
        <f t="shared" si="106"/>
        <v>2584</v>
      </c>
    </row>
    <row r="2614" spans="2:2" ht="12" customHeight="1">
      <c r="B2614" s="162">
        <f t="shared" si="106"/>
        <v>2585</v>
      </c>
    </row>
    <row r="2615" spans="2:2" ht="12" customHeight="1">
      <c r="B2615" s="162">
        <f t="shared" si="106"/>
        <v>2586</v>
      </c>
    </row>
    <row r="2616" spans="2:2" ht="12" customHeight="1">
      <c r="B2616" s="162">
        <f t="shared" si="106"/>
        <v>2587</v>
      </c>
    </row>
    <row r="2617" spans="2:2" ht="12" customHeight="1">
      <c r="B2617" s="162">
        <f t="shared" si="106"/>
        <v>2588</v>
      </c>
    </row>
    <row r="2618" spans="2:2" ht="12" customHeight="1">
      <c r="B2618" s="162">
        <f t="shared" si="106"/>
        <v>2589</v>
      </c>
    </row>
    <row r="2619" spans="2:2" ht="12" customHeight="1">
      <c r="B2619" s="162">
        <f t="shared" si="106"/>
        <v>2590</v>
      </c>
    </row>
    <row r="2620" spans="2:2" ht="12" customHeight="1">
      <c r="B2620" s="162">
        <f t="shared" si="106"/>
        <v>2591</v>
      </c>
    </row>
    <row r="2621" spans="2:2" ht="12" customHeight="1">
      <c r="B2621" s="162">
        <f t="shared" si="106"/>
        <v>2592</v>
      </c>
    </row>
    <row r="2622" spans="2:2" ht="12" customHeight="1">
      <c r="B2622" s="162">
        <f t="shared" si="106"/>
        <v>2593</v>
      </c>
    </row>
    <row r="2623" spans="2:2" ht="12" customHeight="1">
      <c r="B2623" s="162">
        <f t="shared" si="106"/>
        <v>2594</v>
      </c>
    </row>
    <row r="2624" spans="2:2" ht="12" customHeight="1">
      <c r="B2624" s="162">
        <f t="shared" si="106"/>
        <v>2595</v>
      </c>
    </row>
    <row r="2625" spans="2:2" ht="12" customHeight="1">
      <c r="B2625" s="162">
        <f t="shared" si="106"/>
        <v>2596</v>
      </c>
    </row>
    <row r="2626" spans="2:2" ht="12" customHeight="1">
      <c r="B2626" s="162">
        <f t="shared" si="106"/>
        <v>2597</v>
      </c>
    </row>
    <row r="2627" spans="2:2" ht="12" customHeight="1">
      <c r="B2627" s="162">
        <f t="shared" si="106"/>
        <v>2598</v>
      </c>
    </row>
    <row r="2628" spans="2:2" ht="12" customHeight="1">
      <c r="B2628" s="162">
        <f t="shared" si="106"/>
        <v>2599</v>
      </c>
    </row>
    <row r="2629" spans="2:2" ht="12" customHeight="1">
      <c r="B2629" s="162">
        <f t="shared" si="106"/>
        <v>2600</v>
      </c>
    </row>
    <row r="2630" spans="2:2" ht="12" customHeight="1">
      <c r="B2630" s="162">
        <f t="shared" si="106"/>
        <v>2601</v>
      </c>
    </row>
    <row r="2631" spans="2:2" ht="12" customHeight="1">
      <c r="B2631" s="162">
        <f t="shared" si="106"/>
        <v>2602</v>
      </c>
    </row>
    <row r="2632" spans="2:2" ht="12" customHeight="1">
      <c r="B2632" s="162">
        <f t="shared" si="106"/>
        <v>2603</v>
      </c>
    </row>
    <row r="2633" spans="2:2" ht="12" customHeight="1">
      <c r="B2633" s="162">
        <f t="shared" si="106"/>
        <v>2604</v>
      </c>
    </row>
    <row r="2634" spans="2:2" ht="12" customHeight="1">
      <c r="B2634" s="162">
        <f t="shared" si="106"/>
        <v>2605</v>
      </c>
    </row>
    <row r="2635" spans="2:2" ht="12" customHeight="1">
      <c r="B2635" s="162">
        <f t="shared" si="106"/>
        <v>2606</v>
      </c>
    </row>
    <row r="2636" spans="2:2" ht="12" customHeight="1">
      <c r="B2636" s="162">
        <f t="shared" si="106"/>
        <v>2607</v>
      </c>
    </row>
    <row r="2637" spans="2:2" ht="12" customHeight="1">
      <c r="B2637" s="162">
        <f t="shared" si="106"/>
        <v>2608</v>
      </c>
    </row>
    <row r="2638" spans="2:2" ht="12" customHeight="1">
      <c r="B2638" s="162">
        <f t="shared" si="106"/>
        <v>2609</v>
      </c>
    </row>
    <row r="2639" spans="2:2" ht="12" customHeight="1">
      <c r="B2639" s="162">
        <f t="shared" si="106"/>
        <v>2610</v>
      </c>
    </row>
    <row r="2640" spans="2:2" ht="12" customHeight="1">
      <c r="B2640" s="162">
        <f t="shared" si="106"/>
        <v>2611</v>
      </c>
    </row>
    <row r="2641" spans="2:2" ht="12" customHeight="1">
      <c r="B2641" s="162">
        <f t="shared" si="106"/>
        <v>2612</v>
      </c>
    </row>
    <row r="2642" spans="2:2" ht="12" customHeight="1">
      <c r="B2642" s="162">
        <f t="shared" si="106"/>
        <v>2613</v>
      </c>
    </row>
    <row r="2643" spans="2:2" ht="12" customHeight="1">
      <c r="B2643" s="162">
        <f t="shared" si="106"/>
        <v>2614</v>
      </c>
    </row>
    <row r="2644" spans="2:2" ht="12" customHeight="1">
      <c r="B2644" s="162">
        <f t="shared" si="106"/>
        <v>2615</v>
      </c>
    </row>
    <row r="2645" spans="2:2" ht="12" customHeight="1">
      <c r="B2645" s="162">
        <f t="shared" si="106"/>
        <v>2616</v>
      </c>
    </row>
    <row r="2646" spans="2:2" ht="12" customHeight="1">
      <c r="B2646" s="162">
        <f t="shared" si="106"/>
        <v>2617</v>
      </c>
    </row>
    <row r="2647" spans="2:2" ht="12" customHeight="1">
      <c r="B2647" s="162">
        <f t="shared" si="106"/>
        <v>2618</v>
      </c>
    </row>
    <row r="2648" spans="2:2" ht="12" customHeight="1">
      <c r="B2648" s="162">
        <f t="shared" si="106"/>
        <v>2619</v>
      </c>
    </row>
    <row r="2649" spans="2:2" ht="12" customHeight="1">
      <c r="B2649" s="162">
        <f t="shared" si="106"/>
        <v>2620</v>
      </c>
    </row>
    <row r="2650" spans="2:2" ht="12" customHeight="1">
      <c r="B2650" s="162">
        <f t="shared" si="106"/>
        <v>2621</v>
      </c>
    </row>
    <row r="2651" spans="2:2" ht="12" customHeight="1">
      <c r="B2651" s="162">
        <f t="shared" si="106"/>
        <v>2622</v>
      </c>
    </row>
    <row r="2652" spans="2:2" ht="12" customHeight="1">
      <c r="B2652" s="162">
        <f t="shared" si="106"/>
        <v>2623</v>
      </c>
    </row>
    <row r="2653" spans="2:2" ht="12" customHeight="1">
      <c r="B2653" s="162">
        <f t="shared" si="106"/>
        <v>2624</v>
      </c>
    </row>
    <row r="2654" spans="2:2" ht="12" customHeight="1">
      <c r="B2654" s="162">
        <f t="shared" si="106"/>
        <v>2625</v>
      </c>
    </row>
    <row r="2655" spans="2:2" ht="12" customHeight="1">
      <c r="B2655" s="162">
        <f t="shared" si="106"/>
        <v>2626</v>
      </c>
    </row>
    <row r="2656" spans="2:2" ht="12" customHeight="1">
      <c r="B2656" s="162">
        <f t="shared" si="106"/>
        <v>2627</v>
      </c>
    </row>
    <row r="2657" spans="2:2" ht="12" customHeight="1">
      <c r="B2657" s="162">
        <f t="shared" si="106"/>
        <v>2628</v>
      </c>
    </row>
    <row r="2658" spans="2:2" ht="12" customHeight="1">
      <c r="B2658" s="162">
        <f t="shared" si="106"/>
        <v>2629</v>
      </c>
    </row>
    <row r="2659" spans="2:2" ht="12" customHeight="1">
      <c r="B2659" s="162">
        <f t="shared" si="106"/>
        <v>2630</v>
      </c>
    </row>
    <row r="2660" spans="2:2" ht="12" customHeight="1">
      <c r="B2660" s="162">
        <f t="shared" si="106"/>
        <v>2631</v>
      </c>
    </row>
    <row r="2661" spans="2:2" ht="12" customHeight="1">
      <c r="B2661" s="162">
        <f t="shared" si="106"/>
        <v>2632</v>
      </c>
    </row>
    <row r="2662" spans="2:2" ht="12" customHeight="1">
      <c r="B2662" s="162">
        <f t="shared" si="106"/>
        <v>2633</v>
      </c>
    </row>
    <row r="2663" spans="2:2" ht="12" customHeight="1">
      <c r="B2663" s="162">
        <f t="shared" si="106"/>
        <v>2634</v>
      </c>
    </row>
    <row r="2664" spans="2:2" ht="12" customHeight="1">
      <c r="B2664" s="162">
        <f t="shared" si="106"/>
        <v>2635</v>
      </c>
    </row>
    <row r="2665" spans="2:2" ht="12" customHeight="1">
      <c r="B2665" s="162">
        <f t="shared" si="106"/>
        <v>2636</v>
      </c>
    </row>
    <row r="2666" spans="2:2" ht="12" customHeight="1">
      <c r="B2666" s="162">
        <f t="shared" si="106"/>
        <v>2637</v>
      </c>
    </row>
    <row r="2667" spans="2:2" ht="12" customHeight="1">
      <c r="B2667" s="162">
        <f t="shared" si="106"/>
        <v>2638</v>
      </c>
    </row>
    <row r="2668" spans="2:2" ht="12" customHeight="1">
      <c r="B2668" s="162">
        <f t="shared" si="106"/>
        <v>2639</v>
      </c>
    </row>
    <row r="2669" spans="2:2" ht="12" customHeight="1">
      <c r="B2669" s="162">
        <f t="shared" si="106"/>
        <v>2640</v>
      </c>
    </row>
    <row r="2670" spans="2:2" ht="12" customHeight="1">
      <c r="B2670" s="162">
        <f t="shared" ref="B2670:B2733" si="107">B2669+1</f>
        <v>2641</v>
      </c>
    </row>
    <row r="2671" spans="2:2" ht="12" customHeight="1">
      <c r="B2671" s="162">
        <f t="shared" si="107"/>
        <v>2642</v>
      </c>
    </row>
    <row r="2672" spans="2:2" ht="12" customHeight="1">
      <c r="B2672" s="162">
        <f t="shared" si="107"/>
        <v>2643</v>
      </c>
    </row>
    <row r="2673" spans="2:2" ht="12" customHeight="1">
      <c r="B2673" s="162">
        <f t="shared" si="107"/>
        <v>2644</v>
      </c>
    </row>
    <row r="2674" spans="2:2" ht="12" customHeight="1">
      <c r="B2674" s="162">
        <f t="shared" si="107"/>
        <v>2645</v>
      </c>
    </row>
    <row r="2675" spans="2:2" ht="12" customHeight="1">
      <c r="B2675" s="162">
        <f t="shared" si="107"/>
        <v>2646</v>
      </c>
    </row>
    <row r="2676" spans="2:2" ht="12" customHeight="1">
      <c r="B2676" s="162">
        <f t="shared" si="107"/>
        <v>2647</v>
      </c>
    </row>
    <row r="2677" spans="2:2" ht="12" customHeight="1">
      <c r="B2677" s="162">
        <f t="shared" si="107"/>
        <v>2648</v>
      </c>
    </row>
    <row r="2678" spans="2:2" ht="12" customHeight="1">
      <c r="B2678" s="162">
        <f t="shared" si="107"/>
        <v>2649</v>
      </c>
    </row>
    <row r="2679" spans="2:2" ht="12" customHeight="1">
      <c r="B2679" s="162">
        <f t="shared" si="107"/>
        <v>2650</v>
      </c>
    </row>
    <row r="2680" spans="2:2" ht="12" customHeight="1">
      <c r="B2680" s="162">
        <f t="shared" si="107"/>
        <v>2651</v>
      </c>
    </row>
    <row r="2681" spans="2:2" ht="12" customHeight="1">
      <c r="B2681" s="162">
        <f t="shared" si="107"/>
        <v>2652</v>
      </c>
    </row>
    <row r="2682" spans="2:2" ht="12" customHeight="1">
      <c r="B2682" s="162">
        <f t="shared" si="107"/>
        <v>2653</v>
      </c>
    </row>
    <row r="2683" spans="2:2" ht="12" customHeight="1">
      <c r="B2683" s="162">
        <f t="shared" si="107"/>
        <v>2654</v>
      </c>
    </row>
    <row r="2684" spans="2:2" ht="12" customHeight="1">
      <c r="B2684" s="162">
        <f t="shared" si="107"/>
        <v>2655</v>
      </c>
    </row>
    <row r="2685" spans="2:2" ht="12" customHeight="1">
      <c r="B2685" s="162">
        <f t="shared" si="107"/>
        <v>2656</v>
      </c>
    </row>
    <row r="2686" spans="2:2" ht="12" customHeight="1">
      <c r="B2686" s="162">
        <f t="shared" si="107"/>
        <v>2657</v>
      </c>
    </row>
    <row r="2687" spans="2:2" ht="12" customHeight="1">
      <c r="B2687" s="162">
        <f t="shared" si="107"/>
        <v>2658</v>
      </c>
    </row>
    <row r="2688" spans="2:2" ht="12" customHeight="1">
      <c r="B2688" s="162">
        <f t="shared" si="107"/>
        <v>2659</v>
      </c>
    </row>
    <row r="2689" spans="2:2" ht="12" customHeight="1">
      <c r="B2689" s="162">
        <f t="shared" si="107"/>
        <v>2660</v>
      </c>
    </row>
    <row r="2690" spans="2:2" ht="12" customHeight="1">
      <c r="B2690" s="162">
        <f t="shared" si="107"/>
        <v>2661</v>
      </c>
    </row>
    <row r="2691" spans="2:2" ht="12" customHeight="1">
      <c r="B2691" s="162">
        <f t="shared" si="107"/>
        <v>2662</v>
      </c>
    </row>
    <row r="2692" spans="2:2" ht="12" customHeight="1">
      <c r="B2692" s="162">
        <f t="shared" si="107"/>
        <v>2663</v>
      </c>
    </row>
    <row r="2693" spans="2:2" ht="12" customHeight="1">
      <c r="B2693" s="162">
        <f t="shared" si="107"/>
        <v>2664</v>
      </c>
    </row>
    <row r="2694" spans="2:2" ht="12" customHeight="1">
      <c r="B2694" s="162">
        <f t="shared" si="107"/>
        <v>2665</v>
      </c>
    </row>
    <row r="2695" spans="2:2" ht="12" customHeight="1">
      <c r="B2695" s="162">
        <f t="shared" si="107"/>
        <v>2666</v>
      </c>
    </row>
    <row r="2696" spans="2:2" ht="12" customHeight="1">
      <c r="B2696" s="162">
        <f t="shared" si="107"/>
        <v>2667</v>
      </c>
    </row>
    <row r="2697" spans="2:2" ht="12" customHeight="1">
      <c r="B2697" s="162">
        <f t="shared" si="107"/>
        <v>2668</v>
      </c>
    </row>
    <row r="2698" spans="2:2" ht="12" customHeight="1">
      <c r="B2698" s="162">
        <f t="shared" si="107"/>
        <v>2669</v>
      </c>
    </row>
    <row r="2699" spans="2:2" ht="12" customHeight="1">
      <c r="B2699" s="162">
        <f t="shared" si="107"/>
        <v>2670</v>
      </c>
    </row>
    <row r="2700" spans="2:2" ht="12" customHeight="1">
      <c r="B2700" s="162">
        <f t="shared" si="107"/>
        <v>2671</v>
      </c>
    </row>
    <row r="2701" spans="2:2" ht="12" customHeight="1">
      <c r="B2701" s="162">
        <f t="shared" si="107"/>
        <v>2672</v>
      </c>
    </row>
    <row r="2702" spans="2:2" ht="12" customHeight="1">
      <c r="B2702" s="162">
        <f t="shared" si="107"/>
        <v>2673</v>
      </c>
    </row>
    <row r="2703" spans="2:2" ht="12" customHeight="1">
      <c r="B2703" s="162">
        <f t="shared" si="107"/>
        <v>2674</v>
      </c>
    </row>
    <row r="2704" spans="2:2" ht="12" customHeight="1">
      <c r="B2704" s="162">
        <f t="shared" si="107"/>
        <v>2675</v>
      </c>
    </row>
    <row r="2705" spans="2:2" ht="12" customHeight="1">
      <c r="B2705" s="162">
        <f t="shared" si="107"/>
        <v>2676</v>
      </c>
    </row>
    <row r="2706" spans="2:2" ht="12" customHeight="1">
      <c r="B2706" s="162">
        <f t="shared" si="107"/>
        <v>2677</v>
      </c>
    </row>
    <row r="2707" spans="2:2" ht="12" customHeight="1">
      <c r="B2707" s="162">
        <f t="shared" si="107"/>
        <v>2678</v>
      </c>
    </row>
    <row r="2708" spans="2:2" ht="12" customHeight="1">
      <c r="B2708" s="162">
        <f t="shared" si="107"/>
        <v>2679</v>
      </c>
    </row>
    <row r="2709" spans="2:2" ht="12" customHeight="1">
      <c r="B2709" s="162">
        <f t="shared" si="107"/>
        <v>2680</v>
      </c>
    </row>
    <row r="2710" spans="2:2" ht="12" customHeight="1">
      <c r="B2710" s="162">
        <f t="shared" si="107"/>
        <v>2681</v>
      </c>
    </row>
    <row r="2711" spans="2:2" ht="12" customHeight="1">
      <c r="B2711" s="162">
        <f t="shared" si="107"/>
        <v>2682</v>
      </c>
    </row>
    <row r="2712" spans="2:2" ht="12" customHeight="1">
      <c r="B2712" s="162">
        <f t="shared" si="107"/>
        <v>2683</v>
      </c>
    </row>
    <row r="2713" spans="2:2" ht="12" customHeight="1">
      <c r="B2713" s="162">
        <f t="shared" si="107"/>
        <v>2684</v>
      </c>
    </row>
    <row r="2714" spans="2:2" ht="12" customHeight="1">
      <c r="B2714" s="162">
        <f t="shared" si="107"/>
        <v>2685</v>
      </c>
    </row>
    <row r="2715" spans="2:2" ht="12" customHeight="1">
      <c r="B2715" s="162">
        <f t="shared" si="107"/>
        <v>2686</v>
      </c>
    </row>
    <row r="2716" spans="2:2" ht="12" customHeight="1">
      <c r="B2716" s="162">
        <f t="shared" si="107"/>
        <v>2687</v>
      </c>
    </row>
    <row r="2717" spans="2:2" ht="12" customHeight="1">
      <c r="B2717" s="162">
        <f t="shared" si="107"/>
        <v>2688</v>
      </c>
    </row>
    <row r="2718" spans="2:2" ht="12" customHeight="1">
      <c r="B2718" s="162">
        <f t="shared" si="107"/>
        <v>2689</v>
      </c>
    </row>
    <row r="2719" spans="2:2" ht="12" customHeight="1">
      <c r="B2719" s="162">
        <f t="shared" si="107"/>
        <v>2690</v>
      </c>
    </row>
    <row r="2720" spans="2:2" ht="12" customHeight="1">
      <c r="B2720" s="162">
        <f t="shared" si="107"/>
        <v>2691</v>
      </c>
    </row>
    <row r="2721" spans="2:2" ht="12" customHeight="1">
      <c r="B2721" s="162">
        <f t="shared" si="107"/>
        <v>2692</v>
      </c>
    </row>
    <row r="2722" spans="2:2" ht="12" customHeight="1">
      <c r="B2722" s="162">
        <f t="shared" si="107"/>
        <v>2693</v>
      </c>
    </row>
    <row r="2723" spans="2:2" ht="12" customHeight="1">
      <c r="B2723" s="162">
        <f t="shared" si="107"/>
        <v>2694</v>
      </c>
    </row>
    <row r="2724" spans="2:2" ht="12" customHeight="1">
      <c r="B2724" s="162">
        <f t="shared" si="107"/>
        <v>2695</v>
      </c>
    </row>
    <row r="2725" spans="2:2" ht="12" customHeight="1">
      <c r="B2725" s="162">
        <f t="shared" si="107"/>
        <v>2696</v>
      </c>
    </row>
    <row r="2726" spans="2:2" ht="12" customHeight="1">
      <c r="B2726" s="162">
        <f t="shared" si="107"/>
        <v>2697</v>
      </c>
    </row>
    <row r="2727" spans="2:2" ht="12" customHeight="1">
      <c r="B2727" s="162">
        <f t="shared" si="107"/>
        <v>2698</v>
      </c>
    </row>
    <row r="2728" spans="2:2" ht="12" customHeight="1">
      <c r="B2728" s="162">
        <f t="shared" si="107"/>
        <v>2699</v>
      </c>
    </row>
    <row r="2729" spans="2:2" ht="12" customHeight="1">
      <c r="B2729" s="162">
        <f t="shared" si="107"/>
        <v>2700</v>
      </c>
    </row>
    <row r="2730" spans="2:2" ht="12" customHeight="1">
      <c r="B2730" s="162">
        <f t="shared" si="107"/>
        <v>2701</v>
      </c>
    </row>
    <row r="2731" spans="2:2" ht="12" customHeight="1">
      <c r="B2731" s="162">
        <f t="shared" si="107"/>
        <v>2702</v>
      </c>
    </row>
    <row r="2732" spans="2:2" ht="12" customHeight="1">
      <c r="B2732" s="162">
        <f t="shared" si="107"/>
        <v>2703</v>
      </c>
    </row>
    <row r="2733" spans="2:2" ht="12" customHeight="1">
      <c r="B2733" s="162">
        <f t="shared" si="107"/>
        <v>2704</v>
      </c>
    </row>
    <row r="2734" spans="2:2" ht="12" customHeight="1">
      <c r="B2734" s="162">
        <f t="shared" ref="B2734:B2797" si="108">B2733+1</f>
        <v>2705</v>
      </c>
    </row>
    <row r="2735" spans="2:2" ht="12" customHeight="1">
      <c r="B2735" s="162">
        <f t="shared" si="108"/>
        <v>2706</v>
      </c>
    </row>
    <row r="2736" spans="2:2" ht="12" customHeight="1">
      <c r="B2736" s="162">
        <f t="shared" si="108"/>
        <v>2707</v>
      </c>
    </row>
    <row r="2737" spans="2:2" ht="12" customHeight="1">
      <c r="B2737" s="162">
        <f t="shared" si="108"/>
        <v>2708</v>
      </c>
    </row>
    <row r="2738" spans="2:2" ht="12" customHeight="1">
      <c r="B2738" s="162">
        <f t="shared" si="108"/>
        <v>2709</v>
      </c>
    </row>
    <row r="2739" spans="2:2" ht="12" customHeight="1">
      <c r="B2739" s="162">
        <f t="shared" si="108"/>
        <v>2710</v>
      </c>
    </row>
    <row r="2740" spans="2:2" ht="12" customHeight="1">
      <c r="B2740" s="162">
        <f t="shared" si="108"/>
        <v>2711</v>
      </c>
    </row>
    <row r="2741" spans="2:2" ht="12" customHeight="1">
      <c r="B2741" s="162">
        <f t="shared" si="108"/>
        <v>2712</v>
      </c>
    </row>
    <row r="2742" spans="2:2" ht="12" customHeight="1">
      <c r="B2742" s="162">
        <f t="shared" si="108"/>
        <v>2713</v>
      </c>
    </row>
    <row r="2743" spans="2:2" ht="12" customHeight="1">
      <c r="B2743" s="162">
        <f t="shared" si="108"/>
        <v>2714</v>
      </c>
    </row>
    <row r="2744" spans="2:2" ht="12" customHeight="1">
      <c r="B2744" s="162">
        <f t="shared" si="108"/>
        <v>2715</v>
      </c>
    </row>
    <row r="2745" spans="2:2" ht="12" customHeight="1">
      <c r="B2745" s="162">
        <f t="shared" si="108"/>
        <v>2716</v>
      </c>
    </row>
    <row r="2746" spans="2:2" ht="12" customHeight="1">
      <c r="B2746" s="162">
        <f t="shared" si="108"/>
        <v>2717</v>
      </c>
    </row>
    <row r="2747" spans="2:2" ht="12" customHeight="1">
      <c r="B2747" s="162">
        <f t="shared" si="108"/>
        <v>2718</v>
      </c>
    </row>
    <row r="2748" spans="2:2" ht="12" customHeight="1">
      <c r="B2748" s="162">
        <f t="shared" si="108"/>
        <v>2719</v>
      </c>
    </row>
    <row r="2749" spans="2:2" ht="12" customHeight="1">
      <c r="B2749" s="162">
        <f t="shared" si="108"/>
        <v>2720</v>
      </c>
    </row>
    <row r="2750" spans="2:2" ht="12" customHeight="1">
      <c r="B2750" s="162">
        <f t="shared" si="108"/>
        <v>2721</v>
      </c>
    </row>
    <row r="2751" spans="2:2" ht="12" customHeight="1">
      <c r="B2751" s="162">
        <f t="shared" si="108"/>
        <v>2722</v>
      </c>
    </row>
    <row r="2752" spans="2:2" ht="12" customHeight="1">
      <c r="B2752" s="162">
        <f t="shared" si="108"/>
        <v>2723</v>
      </c>
    </row>
    <row r="2753" spans="2:2" ht="12" customHeight="1">
      <c r="B2753" s="162">
        <f t="shared" si="108"/>
        <v>2724</v>
      </c>
    </row>
    <row r="2754" spans="2:2" ht="12" customHeight="1">
      <c r="B2754" s="162">
        <f t="shared" si="108"/>
        <v>2725</v>
      </c>
    </row>
    <row r="2755" spans="2:2" ht="12" customHeight="1">
      <c r="B2755" s="162">
        <f t="shared" si="108"/>
        <v>2726</v>
      </c>
    </row>
    <row r="2756" spans="2:2" ht="12" customHeight="1">
      <c r="B2756" s="162">
        <f t="shared" si="108"/>
        <v>2727</v>
      </c>
    </row>
    <row r="2757" spans="2:2" ht="12" customHeight="1">
      <c r="B2757" s="162">
        <f t="shared" si="108"/>
        <v>2728</v>
      </c>
    </row>
    <row r="2758" spans="2:2" ht="12" customHeight="1">
      <c r="B2758" s="162">
        <f t="shared" si="108"/>
        <v>2729</v>
      </c>
    </row>
    <row r="2759" spans="2:2" ht="12" customHeight="1">
      <c r="B2759" s="162">
        <f t="shared" si="108"/>
        <v>2730</v>
      </c>
    </row>
    <row r="2760" spans="2:2" ht="12" customHeight="1">
      <c r="B2760" s="162">
        <f t="shared" si="108"/>
        <v>2731</v>
      </c>
    </row>
    <row r="2761" spans="2:2" ht="12" customHeight="1">
      <c r="B2761" s="162">
        <f t="shared" si="108"/>
        <v>2732</v>
      </c>
    </row>
    <row r="2762" spans="2:2" ht="12" customHeight="1">
      <c r="B2762" s="162">
        <f t="shared" si="108"/>
        <v>2733</v>
      </c>
    </row>
    <row r="2763" spans="2:2" ht="12" customHeight="1">
      <c r="B2763" s="162">
        <f t="shared" si="108"/>
        <v>2734</v>
      </c>
    </row>
    <row r="2764" spans="2:2" ht="12" customHeight="1">
      <c r="B2764" s="162">
        <f t="shared" si="108"/>
        <v>2735</v>
      </c>
    </row>
    <row r="2765" spans="2:2" ht="12" customHeight="1">
      <c r="B2765" s="162">
        <f t="shared" si="108"/>
        <v>2736</v>
      </c>
    </row>
    <row r="2766" spans="2:2" ht="12" customHeight="1">
      <c r="B2766" s="162">
        <f t="shared" si="108"/>
        <v>2737</v>
      </c>
    </row>
    <row r="2767" spans="2:2" ht="12" customHeight="1">
      <c r="B2767" s="162">
        <f t="shared" si="108"/>
        <v>2738</v>
      </c>
    </row>
    <row r="2768" spans="2:2" ht="12" customHeight="1">
      <c r="B2768" s="162">
        <f t="shared" si="108"/>
        <v>2739</v>
      </c>
    </row>
    <row r="2769" spans="2:2" ht="12" customHeight="1">
      <c r="B2769" s="162">
        <f t="shared" si="108"/>
        <v>2740</v>
      </c>
    </row>
    <row r="2770" spans="2:2" ht="12" customHeight="1">
      <c r="B2770" s="162">
        <f t="shared" si="108"/>
        <v>2741</v>
      </c>
    </row>
    <row r="2771" spans="2:2" ht="12" customHeight="1">
      <c r="B2771" s="162">
        <f t="shared" si="108"/>
        <v>2742</v>
      </c>
    </row>
    <row r="2772" spans="2:2" ht="12" customHeight="1">
      <c r="B2772" s="162">
        <f t="shared" si="108"/>
        <v>2743</v>
      </c>
    </row>
    <row r="2773" spans="2:2" ht="12" customHeight="1">
      <c r="B2773" s="162">
        <f t="shared" si="108"/>
        <v>2744</v>
      </c>
    </row>
    <row r="2774" spans="2:2" ht="12" customHeight="1">
      <c r="B2774" s="162">
        <f t="shared" si="108"/>
        <v>2745</v>
      </c>
    </row>
    <row r="2775" spans="2:2" ht="12" customHeight="1">
      <c r="B2775" s="162">
        <f t="shared" si="108"/>
        <v>2746</v>
      </c>
    </row>
    <row r="2776" spans="2:2" ht="12" customHeight="1">
      <c r="B2776" s="162">
        <f t="shared" si="108"/>
        <v>2747</v>
      </c>
    </row>
    <row r="2777" spans="2:2" ht="12" customHeight="1">
      <c r="B2777" s="162">
        <f t="shared" si="108"/>
        <v>2748</v>
      </c>
    </row>
    <row r="2778" spans="2:2" ht="12" customHeight="1">
      <c r="B2778" s="162">
        <f t="shared" si="108"/>
        <v>2749</v>
      </c>
    </row>
    <row r="2779" spans="2:2" ht="12" customHeight="1">
      <c r="B2779" s="162">
        <f t="shared" si="108"/>
        <v>2750</v>
      </c>
    </row>
    <row r="2780" spans="2:2" ht="12" customHeight="1">
      <c r="B2780" s="162">
        <f t="shared" si="108"/>
        <v>2751</v>
      </c>
    </row>
    <row r="2781" spans="2:2" ht="12" customHeight="1">
      <c r="B2781" s="162">
        <f t="shared" si="108"/>
        <v>2752</v>
      </c>
    </row>
    <row r="2782" spans="2:2" ht="12" customHeight="1">
      <c r="B2782" s="162">
        <f t="shared" si="108"/>
        <v>2753</v>
      </c>
    </row>
    <row r="2783" spans="2:2" ht="12" customHeight="1">
      <c r="B2783" s="162">
        <f t="shared" si="108"/>
        <v>2754</v>
      </c>
    </row>
    <row r="2784" spans="2:2" ht="12" customHeight="1">
      <c r="B2784" s="162">
        <f t="shared" si="108"/>
        <v>2755</v>
      </c>
    </row>
    <row r="2785" spans="2:2" ht="12" customHeight="1">
      <c r="B2785" s="162">
        <f t="shared" si="108"/>
        <v>2756</v>
      </c>
    </row>
    <row r="2786" spans="2:2" ht="12" customHeight="1">
      <c r="B2786" s="162">
        <f t="shared" si="108"/>
        <v>2757</v>
      </c>
    </row>
    <row r="2787" spans="2:2" ht="12" customHeight="1">
      <c r="B2787" s="162">
        <f t="shared" si="108"/>
        <v>2758</v>
      </c>
    </row>
    <row r="2788" spans="2:2" ht="12" customHeight="1">
      <c r="B2788" s="162">
        <f t="shared" si="108"/>
        <v>2759</v>
      </c>
    </row>
    <row r="2789" spans="2:2" ht="12" customHeight="1">
      <c r="B2789" s="162">
        <f t="shared" si="108"/>
        <v>2760</v>
      </c>
    </row>
    <row r="2790" spans="2:2" ht="12" customHeight="1">
      <c r="B2790" s="162">
        <f t="shared" si="108"/>
        <v>2761</v>
      </c>
    </row>
    <row r="2791" spans="2:2" ht="12" customHeight="1">
      <c r="B2791" s="162">
        <f t="shared" si="108"/>
        <v>2762</v>
      </c>
    </row>
    <row r="2792" spans="2:2" ht="12" customHeight="1">
      <c r="B2792" s="162">
        <f t="shared" si="108"/>
        <v>2763</v>
      </c>
    </row>
    <row r="2793" spans="2:2" ht="12" customHeight="1">
      <c r="B2793" s="162">
        <f t="shared" si="108"/>
        <v>2764</v>
      </c>
    </row>
    <row r="2794" spans="2:2" ht="12" customHeight="1">
      <c r="B2794" s="162">
        <f t="shared" si="108"/>
        <v>2765</v>
      </c>
    </row>
    <row r="2795" spans="2:2" ht="12" customHeight="1">
      <c r="B2795" s="162">
        <f t="shared" si="108"/>
        <v>2766</v>
      </c>
    </row>
    <row r="2796" spans="2:2" ht="12" customHeight="1">
      <c r="B2796" s="162">
        <f t="shared" si="108"/>
        <v>2767</v>
      </c>
    </row>
    <row r="2797" spans="2:2" ht="12" customHeight="1">
      <c r="B2797" s="162">
        <f t="shared" si="108"/>
        <v>2768</v>
      </c>
    </row>
    <row r="2798" spans="2:2" ht="12" customHeight="1">
      <c r="B2798" s="162">
        <f t="shared" ref="B2798:B2861" si="109">B2797+1</f>
        <v>2769</v>
      </c>
    </row>
    <row r="2799" spans="2:2" ht="12" customHeight="1">
      <c r="B2799" s="162">
        <f t="shared" si="109"/>
        <v>2770</v>
      </c>
    </row>
    <row r="2800" spans="2:2" ht="12" customHeight="1">
      <c r="B2800" s="162">
        <f t="shared" si="109"/>
        <v>2771</v>
      </c>
    </row>
    <row r="2801" spans="2:2" ht="12" customHeight="1">
      <c r="B2801" s="162">
        <f t="shared" si="109"/>
        <v>2772</v>
      </c>
    </row>
    <row r="2802" spans="2:2" ht="12" customHeight="1">
      <c r="B2802" s="162">
        <f t="shared" si="109"/>
        <v>2773</v>
      </c>
    </row>
    <row r="2803" spans="2:2" ht="12" customHeight="1">
      <c r="B2803" s="162">
        <f t="shared" si="109"/>
        <v>2774</v>
      </c>
    </row>
    <row r="2804" spans="2:2" ht="12" customHeight="1">
      <c r="B2804" s="162">
        <f t="shared" si="109"/>
        <v>2775</v>
      </c>
    </row>
    <row r="2805" spans="2:2" ht="12" customHeight="1">
      <c r="B2805" s="162">
        <f t="shared" si="109"/>
        <v>2776</v>
      </c>
    </row>
    <row r="2806" spans="2:2" ht="12" customHeight="1">
      <c r="B2806" s="162">
        <f t="shared" si="109"/>
        <v>2777</v>
      </c>
    </row>
    <row r="2807" spans="2:2" ht="12" customHeight="1">
      <c r="B2807" s="162">
        <f t="shared" si="109"/>
        <v>2778</v>
      </c>
    </row>
    <row r="2808" spans="2:2" ht="12" customHeight="1">
      <c r="B2808" s="162">
        <f t="shared" si="109"/>
        <v>2779</v>
      </c>
    </row>
    <row r="2809" spans="2:2" ht="12" customHeight="1">
      <c r="B2809" s="162">
        <f t="shared" si="109"/>
        <v>2780</v>
      </c>
    </row>
    <row r="2810" spans="2:2" ht="12" customHeight="1">
      <c r="B2810" s="162">
        <f t="shared" si="109"/>
        <v>2781</v>
      </c>
    </row>
    <row r="2811" spans="2:2" ht="12" customHeight="1">
      <c r="B2811" s="162">
        <f t="shared" si="109"/>
        <v>2782</v>
      </c>
    </row>
    <row r="2812" spans="2:2" ht="12" customHeight="1">
      <c r="B2812" s="162">
        <f t="shared" si="109"/>
        <v>2783</v>
      </c>
    </row>
    <row r="2813" spans="2:2" ht="12" customHeight="1">
      <c r="B2813" s="162">
        <f t="shared" si="109"/>
        <v>2784</v>
      </c>
    </row>
    <row r="2814" spans="2:2" ht="12" customHeight="1">
      <c r="B2814" s="162">
        <f t="shared" si="109"/>
        <v>2785</v>
      </c>
    </row>
    <row r="2815" spans="2:2" ht="12" customHeight="1">
      <c r="B2815" s="162">
        <f t="shared" si="109"/>
        <v>2786</v>
      </c>
    </row>
    <row r="2816" spans="2:2" ht="12" customHeight="1">
      <c r="B2816" s="162">
        <f t="shared" si="109"/>
        <v>2787</v>
      </c>
    </row>
    <row r="2817" spans="2:2" ht="12" customHeight="1">
      <c r="B2817" s="162">
        <f t="shared" si="109"/>
        <v>2788</v>
      </c>
    </row>
    <row r="2818" spans="2:2" ht="12" customHeight="1">
      <c r="B2818" s="162">
        <f t="shared" si="109"/>
        <v>2789</v>
      </c>
    </row>
    <row r="2819" spans="2:2" ht="12" customHeight="1">
      <c r="B2819" s="162">
        <f t="shared" si="109"/>
        <v>2790</v>
      </c>
    </row>
    <row r="2820" spans="2:2" ht="12" customHeight="1">
      <c r="B2820" s="162">
        <f t="shared" si="109"/>
        <v>2791</v>
      </c>
    </row>
    <row r="2821" spans="2:2" ht="12" customHeight="1">
      <c r="B2821" s="162">
        <f t="shared" si="109"/>
        <v>2792</v>
      </c>
    </row>
    <row r="2822" spans="2:2" ht="12" customHeight="1">
      <c r="B2822" s="162">
        <f t="shared" si="109"/>
        <v>2793</v>
      </c>
    </row>
    <row r="2823" spans="2:2" ht="12" customHeight="1">
      <c r="B2823" s="162">
        <f t="shared" si="109"/>
        <v>2794</v>
      </c>
    </row>
    <row r="2824" spans="2:2" ht="12" customHeight="1">
      <c r="B2824" s="162">
        <f t="shared" si="109"/>
        <v>2795</v>
      </c>
    </row>
    <row r="2825" spans="2:2" ht="12" customHeight="1">
      <c r="B2825" s="162">
        <f t="shared" si="109"/>
        <v>2796</v>
      </c>
    </row>
    <row r="2826" spans="2:2" ht="12" customHeight="1">
      <c r="B2826" s="162">
        <f t="shared" si="109"/>
        <v>2797</v>
      </c>
    </row>
    <row r="2827" spans="2:2" ht="12" customHeight="1">
      <c r="B2827" s="162">
        <f t="shared" si="109"/>
        <v>2798</v>
      </c>
    </row>
    <row r="2828" spans="2:2" ht="12" customHeight="1">
      <c r="B2828" s="162">
        <f t="shared" si="109"/>
        <v>2799</v>
      </c>
    </row>
    <row r="2829" spans="2:2" ht="12" customHeight="1">
      <c r="B2829" s="162">
        <f t="shared" si="109"/>
        <v>2800</v>
      </c>
    </row>
    <row r="2830" spans="2:2" ht="12" customHeight="1">
      <c r="B2830" s="162">
        <f t="shared" si="109"/>
        <v>2801</v>
      </c>
    </row>
    <row r="2831" spans="2:2" ht="12" customHeight="1">
      <c r="B2831" s="162">
        <f t="shared" si="109"/>
        <v>2802</v>
      </c>
    </row>
    <row r="2832" spans="2:2" ht="12" customHeight="1">
      <c r="B2832" s="162">
        <f t="shared" si="109"/>
        <v>2803</v>
      </c>
    </row>
    <row r="2833" spans="2:2" ht="12" customHeight="1">
      <c r="B2833" s="162">
        <f t="shared" si="109"/>
        <v>2804</v>
      </c>
    </row>
    <row r="2834" spans="2:2" ht="12" customHeight="1">
      <c r="B2834" s="162">
        <f t="shared" si="109"/>
        <v>2805</v>
      </c>
    </row>
    <row r="2835" spans="2:2" ht="12" customHeight="1">
      <c r="B2835" s="162">
        <f t="shared" si="109"/>
        <v>2806</v>
      </c>
    </row>
    <row r="2836" spans="2:2" ht="12" customHeight="1">
      <c r="B2836" s="162">
        <f t="shared" si="109"/>
        <v>2807</v>
      </c>
    </row>
    <row r="2837" spans="2:2" ht="12" customHeight="1">
      <c r="B2837" s="162">
        <f t="shared" si="109"/>
        <v>2808</v>
      </c>
    </row>
    <row r="2838" spans="2:2" ht="12" customHeight="1">
      <c r="B2838" s="162">
        <f t="shared" si="109"/>
        <v>2809</v>
      </c>
    </row>
    <row r="2839" spans="2:2" ht="12" customHeight="1">
      <c r="B2839" s="162">
        <f t="shared" si="109"/>
        <v>2810</v>
      </c>
    </row>
    <row r="2840" spans="2:2" ht="12" customHeight="1">
      <c r="B2840" s="162">
        <f t="shared" si="109"/>
        <v>2811</v>
      </c>
    </row>
    <row r="2841" spans="2:2" ht="12" customHeight="1">
      <c r="B2841" s="162">
        <f t="shared" si="109"/>
        <v>2812</v>
      </c>
    </row>
    <row r="2842" spans="2:2" ht="12" customHeight="1">
      <c r="B2842" s="162">
        <f t="shared" si="109"/>
        <v>2813</v>
      </c>
    </row>
    <row r="2843" spans="2:2" ht="12" customHeight="1">
      <c r="B2843" s="162">
        <f t="shared" si="109"/>
        <v>2814</v>
      </c>
    </row>
    <row r="2844" spans="2:2" ht="12" customHeight="1">
      <c r="B2844" s="162">
        <f t="shared" si="109"/>
        <v>2815</v>
      </c>
    </row>
    <row r="2845" spans="2:2" ht="12" customHeight="1">
      <c r="B2845" s="162">
        <f t="shared" si="109"/>
        <v>2816</v>
      </c>
    </row>
    <row r="2846" spans="2:2" ht="12" customHeight="1">
      <c r="B2846" s="162">
        <f t="shared" si="109"/>
        <v>2817</v>
      </c>
    </row>
    <row r="2847" spans="2:2" ht="12" customHeight="1">
      <c r="B2847" s="162">
        <f t="shared" si="109"/>
        <v>2818</v>
      </c>
    </row>
    <row r="2848" spans="2:2" ht="12" customHeight="1">
      <c r="B2848" s="162">
        <f t="shared" si="109"/>
        <v>2819</v>
      </c>
    </row>
    <row r="2849" spans="2:2" ht="12" customHeight="1">
      <c r="B2849" s="162">
        <f t="shared" si="109"/>
        <v>2820</v>
      </c>
    </row>
    <row r="2850" spans="2:2" ht="12" customHeight="1">
      <c r="B2850" s="162">
        <f t="shared" si="109"/>
        <v>2821</v>
      </c>
    </row>
    <row r="2851" spans="2:2" ht="12" customHeight="1">
      <c r="B2851" s="162">
        <f t="shared" si="109"/>
        <v>2822</v>
      </c>
    </row>
    <row r="2852" spans="2:2" ht="12" customHeight="1">
      <c r="B2852" s="162">
        <f t="shared" si="109"/>
        <v>2823</v>
      </c>
    </row>
    <row r="2853" spans="2:2" ht="12" customHeight="1">
      <c r="B2853" s="162">
        <f t="shared" si="109"/>
        <v>2824</v>
      </c>
    </row>
    <row r="2854" spans="2:2" ht="12" customHeight="1">
      <c r="B2854" s="162">
        <f t="shared" si="109"/>
        <v>2825</v>
      </c>
    </row>
    <row r="2855" spans="2:2" ht="12" customHeight="1">
      <c r="B2855" s="162">
        <f t="shared" si="109"/>
        <v>2826</v>
      </c>
    </row>
    <row r="2856" spans="2:2" ht="12" customHeight="1">
      <c r="B2856" s="162">
        <f t="shared" si="109"/>
        <v>2827</v>
      </c>
    </row>
    <row r="2857" spans="2:2" ht="12" customHeight="1">
      <c r="B2857" s="162">
        <f t="shared" si="109"/>
        <v>2828</v>
      </c>
    </row>
    <row r="2858" spans="2:2" ht="12" customHeight="1">
      <c r="B2858" s="162">
        <f t="shared" si="109"/>
        <v>2829</v>
      </c>
    </row>
    <row r="2859" spans="2:2" ht="12" customHeight="1">
      <c r="B2859" s="162">
        <f t="shared" si="109"/>
        <v>2830</v>
      </c>
    </row>
    <row r="2860" spans="2:2" ht="12" customHeight="1">
      <c r="B2860" s="162">
        <f t="shared" si="109"/>
        <v>2831</v>
      </c>
    </row>
    <row r="2861" spans="2:2" ht="12" customHeight="1">
      <c r="B2861" s="162">
        <f t="shared" si="109"/>
        <v>2832</v>
      </c>
    </row>
    <row r="2862" spans="2:2" ht="12" customHeight="1">
      <c r="B2862" s="162">
        <f t="shared" ref="B2862:B2925" si="110">B2861+1</f>
        <v>2833</v>
      </c>
    </row>
    <row r="2863" spans="2:2" ht="12" customHeight="1">
      <c r="B2863" s="162">
        <f t="shared" si="110"/>
        <v>2834</v>
      </c>
    </row>
    <row r="2864" spans="2:2" ht="12" customHeight="1">
      <c r="B2864" s="162">
        <f t="shared" si="110"/>
        <v>2835</v>
      </c>
    </row>
    <row r="2865" spans="2:2" ht="12" customHeight="1">
      <c r="B2865" s="162">
        <f t="shared" si="110"/>
        <v>2836</v>
      </c>
    </row>
    <row r="2866" spans="2:2" ht="12" customHeight="1">
      <c r="B2866" s="162">
        <f t="shared" si="110"/>
        <v>2837</v>
      </c>
    </row>
    <row r="2867" spans="2:2" ht="12" customHeight="1">
      <c r="B2867" s="162">
        <f t="shared" si="110"/>
        <v>2838</v>
      </c>
    </row>
    <row r="2868" spans="2:2" ht="12" customHeight="1">
      <c r="B2868" s="162">
        <f t="shared" si="110"/>
        <v>2839</v>
      </c>
    </row>
    <row r="2869" spans="2:2" ht="12" customHeight="1">
      <c r="B2869" s="162">
        <f t="shared" si="110"/>
        <v>2840</v>
      </c>
    </row>
    <row r="2870" spans="2:2" ht="12" customHeight="1">
      <c r="B2870" s="162">
        <f t="shared" si="110"/>
        <v>2841</v>
      </c>
    </row>
    <row r="2871" spans="2:2" ht="12" customHeight="1">
      <c r="B2871" s="162">
        <f t="shared" si="110"/>
        <v>2842</v>
      </c>
    </row>
    <row r="2872" spans="2:2" ht="12" customHeight="1">
      <c r="B2872" s="162">
        <f t="shared" si="110"/>
        <v>2843</v>
      </c>
    </row>
    <row r="2873" spans="2:2" ht="12" customHeight="1">
      <c r="B2873" s="162">
        <f t="shared" si="110"/>
        <v>2844</v>
      </c>
    </row>
    <row r="2874" spans="2:2" ht="12" customHeight="1">
      <c r="B2874" s="162">
        <f t="shared" si="110"/>
        <v>2845</v>
      </c>
    </row>
    <row r="2875" spans="2:2" ht="12" customHeight="1">
      <c r="B2875" s="162">
        <f t="shared" si="110"/>
        <v>2846</v>
      </c>
    </row>
    <row r="2876" spans="2:2" ht="12" customHeight="1">
      <c r="B2876" s="162">
        <f t="shared" si="110"/>
        <v>2847</v>
      </c>
    </row>
    <row r="2877" spans="2:2" ht="12" customHeight="1">
      <c r="B2877" s="162">
        <f t="shared" si="110"/>
        <v>2848</v>
      </c>
    </row>
    <row r="2878" spans="2:2" ht="12" customHeight="1">
      <c r="B2878" s="162">
        <f t="shared" si="110"/>
        <v>2849</v>
      </c>
    </row>
    <row r="2879" spans="2:2" ht="12" customHeight="1">
      <c r="B2879" s="162">
        <f t="shared" si="110"/>
        <v>2850</v>
      </c>
    </row>
    <row r="2880" spans="2:2" ht="12" customHeight="1">
      <c r="B2880" s="162">
        <f t="shared" si="110"/>
        <v>2851</v>
      </c>
    </row>
    <row r="2881" spans="2:2" ht="12" customHeight="1">
      <c r="B2881" s="162">
        <f t="shared" si="110"/>
        <v>2852</v>
      </c>
    </row>
    <row r="2882" spans="2:2" ht="12" customHeight="1">
      <c r="B2882" s="162">
        <f t="shared" si="110"/>
        <v>2853</v>
      </c>
    </row>
    <row r="2883" spans="2:2" ht="12" customHeight="1">
      <c r="B2883" s="162">
        <f t="shared" si="110"/>
        <v>2854</v>
      </c>
    </row>
    <row r="2884" spans="2:2" ht="12" customHeight="1">
      <c r="B2884" s="162">
        <f t="shared" si="110"/>
        <v>2855</v>
      </c>
    </row>
    <row r="2885" spans="2:2" ht="12" customHeight="1">
      <c r="B2885" s="162">
        <f t="shared" si="110"/>
        <v>2856</v>
      </c>
    </row>
    <row r="2886" spans="2:2" ht="12" customHeight="1">
      <c r="B2886" s="162">
        <f t="shared" si="110"/>
        <v>2857</v>
      </c>
    </row>
    <row r="2887" spans="2:2" ht="12" customHeight="1">
      <c r="B2887" s="162">
        <f t="shared" si="110"/>
        <v>2858</v>
      </c>
    </row>
    <row r="2888" spans="2:2" ht="12" customHeight="1">
      <c r="B2888" s="162">
        <f t="shared" si="110"/>
        <v>2859</v>
      </c>
    </row>
    <row r="2889" spans="2:2" ht="12" customHeight="1">
      <c r="B2889" s="162">
        <f t="shared" si="110"/>
        <v>2860</v>
      </c>
    </row>
    <row r="2890" spans="2:2" ht="12" customHeight="1">
      <c r="B2890" s="162">
        <f t="shared" si="110"/>
        <v>2861</v>
      </c>
    </row>
    <row r="2891" spans="2:2" ht="12" customHeight="1">
      <c r="B2891" s="162">
        <f t="shared" si="110"/>
        <v>2862</v>
      </c>
    </row>
    <row r="2892" spans="2:2" ht="12" customHeight="1">
      <c r="B2892" s="162">
        <f t="shared" si="110"/>
        <v>2863</v>
      </c>
    </row>
    <row r="2893" spans="2:2" ht="12" customHeight="1">
      <c r="B2893" s="162">
        <f t="shared" si="110"/>
        <v>2864</v>
      </c>
    </row>
    <row r="2894" spans="2:2" ht="12" customHeight="1">
      <c r="B2894" s="162">
        <f t="shared" si="110"/>
        <v>2865</v>
      </c>
    </row>
    <row r="2895" spans="2:2" ht="12" customHeight="1">
      <c r="B2895" s="162">
        <f t="shared" si="110"/>
        <v>2866</v>
      </c>
    </row>
    <row r="2896" spans="2:2" ht="12" customHeight="1">
      <c r="B2896" s="162">
        <f t="shared" si="110"/>
        <v>2867</v>
      </c>
    </row>
    <row r="2897" spans="2:2" ht="12" customHeight="1">
      <c r="B2897" s="162">
        <f t="shared" si="110"/>
        <v>2868</v>
      </c>
    </row>
    <row r="2898" spans="2:2" ht="12" customHeight="1">
      <c r="B2898" s="162">
        <f t="shared" si="110"/>
        <v>2869</v>
      </c>
    </row>
    <row r="2899" spans="2:2" ht="12" customHeight="1">
      <c r="B2899" s="162">
        <f t="shared" si="110"/>
        <v>2870</v>
      </c>
    </row>
    <row r="2900" spans="2:2" ht="12" customHeight="1">
      <c r="B2900" s="162">
        <f t="shared" si="110"/>
        <v>2871</v>
      </c>
    </row>
    <row r="2901" spans="2:2" ht="12" customHeight="1">
      <c r="B2901" s="162">
        <f t="shared" si="110"/>
        <v>2872</v>
      </c>
    </row>
    <row r="2902" spans="2:2" ht="12" customHeight="1">
      <c r="B2902" s="162">
        <f t="shared" si="110"/>
        <v>2873</v>
      </c>
    </row>
    <row r="2903" spans="2:2" ht="12" customHeight="1">
      <c r="B2903" s="162">
        <f t="shared" si="110"/>
        <v>2874</v>
      </c>
    </row>
    <row r="2904" spans="2:2" ht="12" customHeight="1">
      <c r="B2904" s="162">
        <f t="shared" si="110"/>
        <v>2875</v>
      </c>
    </row>
    <row r="2905" spans="2:2" ht="12" customHeight="1">
      <c r="B2905" s="162">
        <f t="shared" si="110"/>
        <v>2876</v>
      </c>
    </row>
    <row r="2906" spans="2:2" ht="12" customHeight="1">
      <c r="B2906" s="162">
        <f t="shared" si="110"/>
        <v>2877</v>
      </c>
    </row>
    <row r="2907" spans="2:2" ht="12" customHeight="1">
      <c r="B2907" s="162">
        <f t="shared" si="110"/>
        <v>2878</v>
      </c>
    </row>
    <row r="2908" spans="2:2" ht="12" customHeight="1">
      <c r="B2908" s="162">
        <f t="shared" si="110"/>
        <v>2879</v>
      </c>
    </row>
    <row r="2909" spans="2:2" ht="12" customHeight="1">
      <c r="B2909" s="162">
        <f t="shared" si="110"/>
        <v>2880</v>
      </c>
    </row>
    <row r="2910" spans="2:2" ht="12" customHeight="1">
      <c r="B2910" s="162">
        <f t="shared" si="110"/>
        <v>2881</v>
      </c>
    </row>
    <row r="2911" spans="2:2" ht="12" customHeight="1">
      <c r="B2911" s="162">
        <f t="shared" si="110"/>
        <v>2882</v>
      </c>
    </row>
    <row r="2912" spans="2:2" ht="12" customHeight="1">
      <c r="B2912" s="162">
        <f t="shared" si="110"/>
        <v>2883</v>
      </c>
    </row>
    <row r="2913" spans="2:2" ht="12" customHeight="1">
      <c r="B2913" s="162">
        <f t="shared" si="110"/>
        <v>2884</v>
      </c>
    </row>
    <row r="2914" spans="2:2" ht="12" customHeight="1">
      <c r="B2914" s="162">
        <f t="shared" si="110"/>
        <v>2885</v>
      </c>
    </row>
    <row r="2915" spans="2:2" ht="12" customHeight="1">
      <c r="B2915" s="162">
        <f t="shared" si="110"/>
        <v>2886</v>
      </c>
    </row>
    <row r="2916" spans="2:2" ht="12" customHeight="1">
      <c r="B2916" s="162">
        <f t="shared" si="110"/>
        <v>2887</v>
      </c>
    </row>
    <row r="2917" spans="2:2" ht="12" customHeight="1">
      <c r="B2917" s="162">
        <f t="shared" si="110"/>
        <v>2888</v>
      </c>
    </row>
    <row r="2918" spans="2:2" ht="12" customHeight="1">
      <c r="B2918" s="162">
        <f t="shared" si="110"/>
        <v>2889</v>
      </c>
    </row>
    <row r="2919" spans="2:2" ht="12" customHeight="1">
      <c r="B2919" s="162">
        <f t="shared" si="110"/>
        <v>2890</v>
      </c>
    </row>
    <row r="2920" spans="2:2" ht="12" customHeight="1">
      <c r="B2920" s="162">
        <f t="shared" si="110"/>
        <v>2891</v>
      </c>
    </row>
    <row r="2921" spans="2:2" ht="12" customHeight="1">
      <c r="B2921" s="162">
        <f t="shared" si="110"/>
        <v>2892</v>
      </c>
    </row>
    <row r="2922" spans="2:2" ht="12" customHeight="1">
      <c r="B2922" s="162">
        <f t="shared" si="110"/>
        <v>2893</v>
      </c>
    </row>
    <row r="2923" spans="2:2" ht="12" customHeight="1">
      <c r="B2923" s="162">
        <f t="shared" si="110"/>
        <v>2894</v>
      </c>
    </row>
    <row r="2924" spans="2:2" ht="12" customHeight="1">
      <c r="B2924" s="162">
        <f t="shared" si="110"/>
        <v>2895</v>
      </c>
    </row>
    <row r="2925" spans="2:2" ht="12" customHeight="1">
      <c r="B2925" s="162">
        <f t="shared" si="110"/>
        <v>2896</v>
      </c>
    </row>
    <row r="2926" spans="2:2" ht="12" customHeight="1">
      <c r="B2926" s="162">
        <f t="shared" ref="B2926:B2939" si="111">B2925+1</f>
        <v>2897</v>
      </c>
    </row>
    <row r="2927" spans="2:2" ht="12" customHeight="1">
      <c r="B2927" s="162">
        <f t="shared" si="111"/>
        <v>2898</v>
      </c>
    </row>
    <row r="2928" spans="2:2" ht="12" customHeight="1">
      <c r="B2928" s="162">
        <f t="shared" si="111"/>
        <v>2899</v>
      </c>
    </row>
    <row r="2929" spans="2:2" ht="12" customHeight="1">
      <c r="B2929" s="162">
        <f t="shared" si="111"/>
        <v>2900</v>
      </c>
    </row>
    <row r="2930" spans="2:2" ht="12" customHeight="1">
      <c r="B2930" s="162">
        <f t="shared" si="111"/>
        <v>2901</v>
      </c>
    </row>
    <row r="2931" spans="2:2" ht="12" customHeight="1">
      <c r="B2931" s="162">
        <f t="shared" si="111"/>
        <v>2902</v>
      </c>
    </row>
    <row r="2932" spans="2:2" ht="12" customHeight="1">
      <c r="B2932" s="162">
        <f t="shared" si="111"/>
        <v>2903</v>
      </c>
    </row>
    <row r="2933" spans="2:2" ht="12" customHeight="1">
      <c r="B2933" s="162">
        <f t="shared" si="111"/>
        <v>2904</v>
      </c>
    </row>
    <row r="2934" spans="2:2" ht="12" customHeight="1">
      <c r="B2934" s="162">
        <f t="shared" si="111"/>
        <v>2905</v>
      </c>
    </row>
    <row r="2935" spans="2:2" ht="12" customHeight="1">
      <c r="B2935" s="162">
        <f t="shared" si="111"/>
        <v>2906</v>
      </c>
    </row>
    <row r="2936" spans="2:2" ht="12" customHeight="1">
      <c r="B2936" s="162">
        <f t="shared" si="111"/>
        <v>2907</v>
      </c>
    </row>
    <row r="2937" spans="2:2" ht="12" customHeight="1">
      <c r="B2937" s="162">
        <f t="shared" si="111"/>
        <v>2908</v>
      </c>
    </row>
    <row r="2938" spans="2:2" ht="12" customHeight="1">
      <c r="B2938" s="162">
        <f t="shared" si="111"/>
        <v>2909</v>
      </c>
    </row>
    <row r="2939" spans="2:2" ht="12" customHeight="1">
      <c r="B2939" s="162">
        <f t="shared" si="111"/>
        <v>2910</v>
      </c>
    </row>
  </sheetData>
  <autoFilter ref="A1:J873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48">
    <mergeCell ref="C894:E894"/>
    <mergeCell ref="C896:G896"/>
    <mergeCell ref="B1:H1"/>
    <mergeCell ref="A2:A319"/>
    <mergeCell ref="H2:H3"/>
    <mergeCell ref="B4:H4"/>
    <mergeCell ref="B8:G8"/>
    <mergeCell ref="B552:G552"/>
    <mergeCell ref="B578:G578"/>
    <mergeCell ref="B448:G448"/>
    <mergeCell ref="B509:G509"/>
    <mergeCell ref="B174:G174"/>
    <mergeCell ref="B187:G187"/>
    <mergeCell ref="B214:G214"/>
    <mergeCell ref="B209:G209"/>
    <mergeCell ref="B256:G256"/>
    <mergeCell ref="B207:G207"/>
    <mergeCell ref="B199:G199"/>
    <mergeCell ref="B820:G820"/>
    <mergeCell ref="B21:G21"/>
    <mergeCell ref="B24:G24"/>
    <mergeCell ref="B26:G26"/>
    <mergeCell ref="B9:G9"/>
    <mergeCell ref="B37:G37"/>
    <mergeCell ref="B325:G325"/>
    <mergeCell ref="B319:G319"/>
    <mergeCell ref="B317:G317"/>
    <mergeCell ref="B341:G341"/>
    <mergeCell ref="B310:G310"/>
    <mergeCell ref="B550:G550"/>
    <mergeCell ref="B542:G542"/>
    <mergeCell ref="B458:G458"/>
    <mergeCell ref="B497:G497"/>
    <mergeCell ref="B493:G493"/>
    <mergeCell ref="B487:G487"/>
    <mergeCell ref="B394:G394"/>
    <mergeCell ref="B386:G386"/>
    <mergeCell ref="B373:G373"/>
    <mergeCell ref="B368:G368"/>
    <mergeCell ref="B476:G476"/>
    <mergeCell ref="B449:G449"/>
    <mergeCell ref="B530:G530"/>
    <mergeCell ref="B527:G527"/>
    <mergeCell ref="B523:G523"/>
    <mergeCell ref="B518:G518"/>
    <mergeCell ref="B516:G516"/>
    <mergeCell ref="B510:G510"/>
    <mergeCell ref="B467:G467"/>
    <mergeCell ref="B806:G806"/>
    <mergeCell ref="B360:G360"/>
    <mergeCell ref="B342:G342"/>
    <mergeCell ref="B331:G331"/>
    <mergeCell ref="B327:G327"/>
    <mergeCell ref="B811:G811"/>
    <mergeCell ref="B194:G194"/>
    <mergeCell ref="B794:G794"/>
    <mergeCell ref="B777:G777"/>
    <mergeCell ref="B740:G740"/>
    <mergeCell ref="B774:G774"/>
    <mergeCell ref="B767:G767"/>
    <mergeCell ref="B760:G760"/>
    <mergeCell ref="B246:G246"/>
    <mergeCell ref="B244:G244"/>
    <mergeCell ref="B240:G240"/>
    <mergeCell ref="B233:G233"/>
    <mergeCell ref="B223:G223"/>
    <mergeCell ref="B221:G221"/>
    <mergeCell ref="B243:G243"/>
    <mergeCell ref="B301:G301"/>
    <mergeCell ref="B445:G445"/>
    <mergeCell ref="B434:G434"/>
    <mergeCell ref="B419:G419"/>
    <mergeCell ref="B5:G5"/>
    <mergeCell ref="B54:G54"/>
    <mergeCell ref="B64:G64"/>
    <mergeCell ref="B73:G73"/>
    <mergeCell ref="B83:G83"/>
    <mergeCell ref="B93:G93"/>
    <mergeCell ref="B38:G38"/>
    <mergeCell ref="B40:G40"/>
    <mergeCell ref="B42:G42"/>
    <mergeCell ref="B6:D6"/>
    <mergeCell ref="B50:G50"/>
    <mergeCell ref="B121:G121"/>
    <mergeCell ref="B124:G124"/>
    <mergeCell ref="B99:G99"/>
    <mergeCell ref="B112:G112"/>
    <mergeCell ref="B120:G120"/>
    <mergeCell ref="B253:G253"/>
    <mergeCell ref="B250:G250"/>
    <mergeCell ref="B247:G247"/>
    <mergeCell ref="B294:G294"/>
    <mergeCell ref="B290:G290"/>
    <mergeCell ref="B284:G284"/>
    <mergeCell ref="B274:G274"/>
    <mergeCell ref="B269:G269"/>
    <mergeCell ref="B263:G263"/>
    <mergeCell ref="B154:G154"/>
    <mergeCell ref="B141:G141"/>
    <mergeCell ref="B137:G137"/>
    <mergeCell ref="B134:G134"/>
    <mergeCell ref="B511:G511"/>
    <mergeCell ref="B515:G515"/>
    <mergeCell ref="B567:G567"/>
    <mergeCell ref="B553:G553"/>
    <mergeCell ref="B575:G575"/>
    <mergeCell ref="B805:G805"/>
    <mergeCell ref="B801:G801"/>
    <mergeCell ref="B795:G795"/>
    <mergeCell ref="B785:G785"/>
    <mergeCell ref="B778:G778"/>
    <mergeCell ref="B677:G677"/>
    <mergeCell ref="B750:G750"/>
    <mergeCell ref="B741:G741"/>
    <mergeCell ref="B598:G598"/>
    <mergeCell ref="B687:G687"/>
    <mergeCell ref="B651:G651"/>
    <mergeCell ref="B636:G636"/>
    <mergeCell ref="B618:G618"/>
    <mergeCell ref="B666:G666"/>
    <mergeCell ref="B657:G657"/>
    <mergeCell ref="B652:G652"/>
    <mergeCell ref="B686:G686"/>
    <mergeCell ref="B730:G730"/>
    <mergeCell ref="B727:G727"/>
    <mergeCell ref="B718:G718"/>
    <mergeCell ref="B698:G698"/>
    <mergeCell ref="B695:G695"/>
    <mergeCell ref="B693:G693"/>
    <mergeCell ref="B579:G579"/>
    <mergeCell ref="B632:G632"/>
    <mergeCell ref="B629:G629"/>
    <mergeCell ref="B619:G619"/>
    <mergeCell ref="B647:G647"/>
    <mergeCell ref="B642:G642"/>
    <mergeCell ref="B637:G637"/>
    <mergeCell ref="B596:G596"/>
    <mergeCell ref="B593:G593"/>
    <mergeCell ref="B590:G590"/>
    <mergeCell ref="B587:G587"/>
    <mergeCell ref="B585:G585"/>
    <mergeCell ref="B581:G581"/>
    <mergeCell ref="B614:G614"/>
    <mergeCell ref="B610:G610"/>
    <mergeCell ref="B608:G608"/>
    <mergeCell ref="B605:G605"/>
    <mergeCell ref="B602:G602"/>
    <mergeCell ref="B599:G599"/>
  </mergeCells>
  <phoneticPr fontId="11" type="noConversion"/>
  <hyperlinks>
    <hyperlink ref="B5" r:id="rId1"/>
    <hyperlink ref="B5:G5" r:id="rId2" display="WWW.EVF.COM.UA"/>
  </hyperlinks>
  <printOptions horizontalCentered="1"/>
  <pageMargins left="0.23622047244094491" right="0.23622047244094491" top="0.47244094488188981" bottom="0.47244094488188981" header="0.31496062992125984" footer="0.31496062992125984"/>
  <pageSetup paperSize="9" firstPageNumber="0" fitToWidth="2" orientation="portrait" cellComments="atEnd" horizontalDpi="300" verticalDpi="300" r:id="rId3"/>
  <headerFooter alignWithMargins="0">
    <oddHeader>&amp;L&amp;D</oddHeader>
    <oddFooter>&amp;CСтраница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0"/>
  <sheetViews>
    <sheetView zoomScale="150" zoomScaleSheetLayoutView="150" workbookViewId="0">
      <selection activeCell="J20" sqref="J20"/>
    </sheetView>
  </sheetViews>
  <sheetFormatPr defaultRowHeight="12.75"/>
  <cols>
    <col min="1" max="1" width="9.140625" style="17"/>
    <col min="2" max="2" width="8.5703125" style="17" customWidth="1"/>
    <col min="3" max="3" width="9.140625" style="17"/>
    <col min="4" max="4" width="2" style="17" customWidth="1"/>
    <col min="5" max="5" width="4.7109375" style="17" customWidth="1"/>
    <col min="6" max="11" width="6" style="17" customWidth="1"/>
    <col min="12" max="12" width="4.7109375" style="17" customWidth="1"/>
    <col min="13" max="13" width="2" style="17" customWidth="1"/>
    <col min="14" max="14" width="4.7109375" style="17" customWidth="1"/>
    <col min="15" max="15" width="6" style="17" customWidth="1"/>
    <col min="16" max="16" width="5.7109375" style="17" customWidth="1"/>
    <col min="17" max="20" width="0" style="17" hidden="1" customWidth="1"/>
    <col min="21" max="16384" width="9.140625" style="17"/>
  </cols>
  <sheetData>
    <row r="1" spans="1:21" ht="21" customHeight="1">
      <c r="A1" s="666" t="s">
        <v>1079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18"/>
      <c r="R1" s="18"/>
      <c r="S1" s="18"/>
      <c r="T1" s="18"/>
    </row>
    <row r="2" spans="1:21" ht="12.75" customHeight="1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1">
      <c r="A3" s="667" t="s">
        <v>1080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19"/>
      <c r="R3" s="19"/>
      <c r="S3" s="19"/>
      <c r="T3" s="20"/>
    </row>
    <row r="4" spans="1:21">
      <c r="D4" s="20"/>
      <c r="E4" s="21"/>
      <c r="F4" s="21"/>
      <c r="G4" s="21"/>
      <c r="H4" s="21"/>
      <c r="I4" s="21"/>
      <c r="J4" s="21"/>
      <c r="K4" s="21"/>
      <c r="L4" s="21"/>
      <c r="M4" s="21"/>
      <c r="N4" s="21"/>
      <c r="O4" s="20"/>
      <c r="P4" s="20"/>
      <c r="Q4" s="20"/>
      <c r="R4" s="20"/>
      <c r="S4" s="20"/>
      <c r="T4" s="20"/>
    </row>
    <row r="5" spans="1:21"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0"/>
      <c r="P5" s="20"/>
      <c r="Q5" s="20"/>
      <c r="R5" s="20"/>
      <c r="S5" s="20"/>
      <c r="T5" s="20"/>
    </row>
    <row r="6" spans="1:21" ht="14.25">
      <c r="D6" s="665" t="s">
        <v>1081</v>
      </c>
      <c r="E6" s="665"/>
      <c r="F6" s="665"/>
      <c r="G6" s="665"/>
      <c r="H6" s="665"/>
      <c r="I6" s="665"/>
      <c r="J6" s="665"/>
      <c r="K6" s="665"/>
      <c r="L6" s="22"/>
      <c r="M6" s="668"/>
      <c r="N6" s="668"/>
      <c r="O6" s="668"/>
      <c r="P6" s="668"/>
      <c r="Q6" s="668"/>
      <c r="R6" s="668"/>
      <c r="S6" s="668"/>
      <c r="T6" s="668"/>
    </row>
    <row r="7" spans="1:21">
      <c r="B7" s="23"/>
      <c r="D7" s="669"/>
      <c r="E7" s="669"/>
      <c r="F7" s="24" t="s">
        <v>1082</v>
      </c>
      <c r="G7" s="24" t="s">
        <v>1083</v>
      </c>
      <c r="H7" s="24" t="s">
        <v>1084</v>
      </c>
      <c r="I7" s="24" t="s">
        <v>1085</v>
      </c>
      <c r="J7" s="24" t="s">
        <v>1086</v>
      </c>
      <c r="K7" s="24" t="s">
        <v>1087</v>
      </c>
      <c r="L7" s="22"/>
      <c r="M7" s="25"/>
      <c r="N7" s="26"/>
      <c r="O7" s="26"/>
      <c r="P7" s="26"/>
      <c r="Q7" s="26"/>
      <c r="R7" s="26"/>
      <c r="S7" s="26"/>
      <c r="T7" s="26"/>
    </row>
    <row r="8" spans="1:21">
      <c r="D8" s="664">
        <v>100</v>
      </c>
      <c r="E8" s="664"/>
      <c r="F8" s="27">
        <v>6.6</v>
      </c>
      <c r="G8" s="28">
        <v>9.3000000000000007</v>
      </c>
      <c r="H8" s="28">
        <v>9.6</v>
      </c>
      <c r="I8" s="28">
        <v>12</v>
      </c>
      <c r="J8" s="28">
        <v>17.7</v>
      </c>
      <c r="K8" s="28">
        <v>27</v>
      </c>
      <c r="L8" s="29"/>
      <c r="M8" s="30"/>
      <c r="N8" s="31"/>
      <c r="O8" s="32"/>
      <c r="P8" s="32"/>
      <c r="Q8" s="32"/>
      <c r="R8" s="32"/>
      <c r="S8" s="32"/>
      <c r="T8" s="32"/>
      <c r="U8" s="30"/>
    </row>
    <row r="9" spans="1:21">
      <c r="D9" s="664">
        <v>200</v>
      </c>
      <c r="E9" s="664"/>
      <c r="F9" s="33">
        <v>6.3</v>
      </c>
      <c r="G9" s="34">
        <v>9</v>
      </c>
      <c r="H9" s="34">
        <v>9.3000000000000007</v>
      </c>
      <c r="I9" s="34">
        <v>11.7</v>
      </c>
      <c r="J9" s="34">
        <v>17.399999999999999</v>
      </c>
      <c r="K9" s="34">
        <v>26.4</v>
      </c>
      <c r="L9" s="29"/>
      <c r="M9" s="30"/>
      <c r="N9" s="31"/>
      <c r="O9" s="32"/>
      <c r="P9" s="32"/>
      <c r="Q9" s="32"/>
      <c r="R9" s="32"/>
      <c r="S9" s="32"/>
      <c r="T9" s="32"/>
      <c r="U9" s="30"/>
    </row>
    <row r="10" spans="1:21">
      <c r="D10" s="664">
        <v>300</v>
      </c>
      <c r="E10" s="664"/>
      <c r="F10" s="33">
        <v>6.1</v>
      </c>
      <c r="G10" s="34">
        <v>8.6999999999999993</v>
      </c>
      <c r="H10" s="34">
        <v>9</v>
      </c>
      <c r="I10" s="34">
        <v>11.4</v>
      </c>
      <c r="J10" s="34">
        <v>17.100000000000001</v>
      </c>
      <c r="K10" s="34">
        <v>26.1</v>
      </c>
      <c r="L10" s="29"/>
      <c r="M10" s="30"/>
      <c r="N10" s="31"/>
      <c r="O10" s="32"/>
      <c r="P10" s="32"/>
      <c r="Q10" s="32"/>
      <c r="R10" s="32"/>
      <c r="S10" s="32"/>
      <c r="T10" s="32"/>
    </row>
    <row r="11" spans="1:21">
      <c r="D11" s="664">
        <v>400</v>
      </c>
      <c r="E11" s="664"/>
      <c r="F11" s="33">
        <v>6</v>
      </c>
      <c r="G11" s="34">
        <v>8.1</v>
      </c>
      <c r="H11" s="34">
        <v>8.6999999999999993</v>
      </c>
      <c r="I11" s="34">
        <v>11.1</v>
      </c>
      <c r="J11" s="34">
        <v>16.8</v>
      </c>
      <c r="K11" s="34">
        <v>25.8</v>
      </c>
      <c r="L11" s="29"/>
      <c r="M11" s="30"/>
      <c r="N11" s="31"/>
      <c r="O11" s="32"/>
      <c r="P11" s="32"/>
      <c r="Q11" s="32"/>
      <c r="R11" s="32"/>
      <c r="S11" s="32"/>
      <c r="T11" s="32"/>
      <c r="U11" s="30"/>
    </row>
    <row r="12" spans="1:21">
      <c r="D12" s="664">
        <v>500</v>
      </c>
      <c r="E12" s="664"/>
      <c r="F12" s="33">
        <v>5.7</v>
      </c>
      <c r="G12" s="34">
        <v>7.2</v>
      </c>
      <c r="H12" s="34">
        <v>8.1</v>
      </c>
      <c r="I12" s="34">
        <v>10.8</v>
      </c>
      <c r="J12" s="34">
        <v>16.2</v>
      </c>
      <c r="K12" s="34">
        <v>25.2</v>
      </c>
      <c r="L12" s="29"/>
      <c r="M12" s="35"/>
      <c r="N12" s="31"/>
      <c r="O12" s="32"/>
      <c r="P12" s="32"/>
      <c r="Q12" s="32"/>
      <c r="R12" s="32"/>
      <c r="S12" s="32"/>
      <c r="T12" s="32"/>
      <c r="U12" s="30"/>
    </row>
    <row r="13" spans="1:21">
      <c r="D13" s="36" t="s">
        <v>1088</v>
      </c>
      <c r="E13" s="37">
        <v>1000</v>
      </c>
      <c r="F13" s="33">
        <v>5.0999999999999996</v>
      </c>
      <c r="G13" s="34">
        <v>6.6</v>
      </c>
      <c r="H13" s="34">
        <v>7.8</v>
      </c>
      <c r="I13" s="34">
        <v>10.199999999999999</v>
      </c>
      <c r="J13" s="34">
        <v>15.6</v>
      </c>
      <c r="K13" s="34">
        <v>24</v>
      </c>
      <c r="L13" s="29"/>
      <c r="M13" s="35"/>
      <c r="N13" s="31"/>
      <c r="O13" s="32"/>
      <c r="P13" s="32"/>
      <c r="Q13" s="32"/>
      <c r="R13" s="32"/>
      <c r="S13" s="32"/>
      <c r="T13" s="32"/>
      <c r="U13" s="30"/>
    </row>
    <row r="14" spans="1:21">
      <c r="D14" s="38" t="s">
        <v>1088</v>
      </c>
      <c r="E14" s="39">
        <v>3000</v>
      </c>
      <c r="F14" s="33">
        <v>4.8</v>
      </c>
      <c r="G14" s="34">
        <v>6</v>
      </c>
      <c r="H14" s="34">
        <v>6.9</v>
      </c>
      <c r="I14" s="34">
        <v>9.3000000000000007</v>
      </c>
      <c r="J14" s="34">
        <v>15</v>
      </c>
      <c r="K14" s="34">
        <v>21</v>
      </c>
      <c r="L14" s="29"/>
      <c r="M14" s="35"/>
      <c r="N14" s="31"/>
      <c r="O14" s="32"/>
      <c r="P14" s="32"/>
      <c r="Q14" s="32"/>
      <c r="R14" s="32"/>
      <c r="S14" s="32"/>
      <c r="T14" s="32"/>
      <c r="U14" s="30"/>
    </row>
    <row r="15" spans="1:21">
      <c r="D15" s="35"/>
      <c r="E15" s="31"/>
      <c r="F15" s="32"/>
      <c r="G15" s="32"/>
      <c r="H15" s="32"/>
      <c r="I15" s="32"/>
      <c r="J15" s="32"/>
      <c r="K15" s="32"/>
      <c r="L15" s="29"/>
      <c r="M15" s="35"/>
      <c r="N15" s="31"/>
      <c r="O15" s="32"/>
      <c r="P15" s="32"/>
      <c r="Q15" s="32"/>
      <c r="R15" s="32"/>
      <c r="S15" s="32"/>
      <c r="T15" s="32"/>
      <c r="U15" s="30"/>
    </row>
    <row r="16" spans="1:21" ht="14.25">
      <c r="D16" s="665" t="s">
        <v>1272</v>
      </c>
      <c r="E16" s="665"/>
      <c r="F16" s="665"/>
      <c r="G16" s="665"/>
      <c r="H16" s="665"/>
      <c r="I16" s="665"/>
      <c r="J16" s="665"/>
      <c r="K16" s="665"/>
      <c r="L16" s="22"/>
      <c r="M16" s="40"/>
      <c r="N16" s="22"/>
    </row>
    <row r="17" spans="1:20">
      <c r="D17" s="670"/>
      <c r="E17" s="670"/>
      <c r="F17" s="24" t="s">
        <v>1082</v>
      </c>
      <c r="G17" s="24" t="s">
        <v>1083</v>
      </c>
      <c r="H17" s="24" t="s">
        <v>1084</v>
      </c>
      <c r="I17" s="24" t="s">
        <v>1085</v>
      </c>
      <c r="J17" s="24" t="s">
        <v>1086</v>
      </c>
      <c r="K17" s="24" t="s">
        <v>1087</v>
      </c>
      <c r="L17" s="41"/>
      <c r="M17" s="41"/>
      <c r="N17" s="41"/>
      <c r="O17" s="41"/>
      <c r="P17" s="41"/>
      <c r="Q17" s="41"/>
      <c r="R17" s="41"/>
      <c r="S17" s="41"/>
      <c r="T17" s="41"/>
    </row>
    <row r="18" spans="1:20">
      <c r="D18" s="664">
        <v>100</v>
      </c>
      <c r="E18" s="664"/>
      <c r="F18" s="34">
        <v>12</v>
      </c>
      <c r="G18" s="34">
        <v>17.7</v>
      </c>
      <c r="H18" s="34">
        <v>18.3</v>
      </c>
      <c r="I18" s="34">
        <v>24.9</v>
      </c>
      <c r="J18" s="34">
        <v>29.1</v>
      </c>
      <c r="K18" s="34">
        <v>39</v>
      </c>
      <c r="L18" s="41"/>
      <c r="M18" s="41"/>
      <c r="N18" s="41"/>
      <c r="O18" s="41"/>
      <c r="P18" s="41"/>
      <c r="Q18" s="41"/>
      <c r="R18" s="41"/>
      <c r="S18" s="41"/>
      <c r="T18" s="41"/>
    </row>
    <row r="19" spans="1:20">
      <c r="D19" s="664">
        <v>200</v>
      </c>
      <c r="E19" s="664"/>
      <c r="F19" s="34">
        <v>11.7</v>
      </c>
      <c r="G19" s="34">
        <v>17.399999999999999</v>
      </c>
      <c r="H19" s="34">
        <v>17.7</v>
      </c>
      <c r="I19" s="34">
        <v>24</v>
      </c>
      <c r="J19" s="34">
        <v>28.8</v>
      </c>
      <c r="K19" s="34">
        <v>38.4</v>
      </c>
      <c r="L19" s="22"/>
      <c r="M19" s="22"/>
      <c r="N19" s="22"/>
    </row>
    <row r="20" spans="1:20">
      <c r="D20" s="664">
        <v>300</v>
      </c>
      <c r="E20" s="664"/>
      <c r="F20" s="34">
        <v>11.4</v>
      </c>
      <c r="G20" s="34">
        <v>17.100000000000001</v>
      </c>
      <c r="H20" s="34">
        <v>17.399999999999999</v>
      </c>
      <c r="I20" s="34">
        <v>23.7</v>
      </c>
      <c r="J20" s="34">
        <v>28.5</v>
      </c>
      <c r="K20" s="34">
        <v>38.1</v>
      </c>
      <c r="L20" s="22"/>
      <c r="M20" s="22"/>
      <c r="N20" s="22"/>
    </row>
    <row r="21" spans="1:20">
      <c r="D21" s="664">
        <v>400</v>
      </c>
      <c r="E21" s="664"/>
      <c r="F21" s="34">
        <v>11.1</v>
      </c>
      <c r="G21" s="34">
        <v>16.8</v>
      </c>
      <c r="H21" s="34">
        <v>17.100000000000001</v>
      </c>
      <c r="I21" s="34">
        <v>23.4</v>
      </c>
      <c r="J21" s="34">
        <v>28.2</v>
      </c>
      <c r="K21" s="34">
        <v>37.5</v>
      </c>
      <c r="L21" s="41"/>
      <c r="M21" s="41"/>
      <c r="N21" s="41"/>
      <c r="O21" s="41"/>
      <c r="P21" s="41"/>
      <c r="Q21" s="41"/>
      <c r="R21" s="41"/>
      <c r="S21" s="41"/>
      <c r="T21" s="41"/>
    </row>
    <row r="22" spans="1:20">
      <c r="D22" s="664">
        <v>500</v>
      </c>
      <c r="E22" s="664"/>
      <c r="F22" s="34">
        <v>10.5</v>
      </c>
      <c r="G22" s="34">
        <v>15</v>
      </c>
      <c r="H22" s="34">
        <v>16.8</v>
      </c>
      <c r="I22" s="34">
        <v>22.8</v>
      </c>
      <c r="J22" s="34">
        <v>27</v>
      </c>
      <c r="K22" s="34">
        <v>36</v>
      </c>
      <c r="L22" s="41"/>
      <c r="M22" s="41"/>
      <c r="N22" s="41"/>
      <c r="O22" s="41"/>
      <c r="P22" s="41"/>
      <c r="Q22" s="41"/>
      <c r="R22" s="41"/>
      <c r="S22" s="41"/>
      <c r="T22" s="41"/>
    </row>
    <row r="23" spans="1:20">
      <c r="D23" s="36" t="s">
        <v>1088</v>
      </c>
      <c r="E23" s="37">
        <v>1000</v>
      </c>
      <c r="F23" s="33">
        <v>9.3000000000000007</v>
      </c>
      <c r="G23" s="34">
        <v>14.7</v>
      </c>
      <c r="H23" s="34">
        <v>16.2</v>
      </c>
      <c r="I23" s="34">
        <v>19.2</v>
      </c>
      <c r="J23" s="34">
        <v>26.4</v>
      </c>
      <c r="K23" s="34">
        <v>35.1</v>
      </c>
      <c r="L23" s="22"/>
      <c r="M23" s="22"/>
      <c r="N23" s="22"/>
    </row>
    <row r="24" spans="1:20">
      <c r="D24" s="36" t="s">
        <v>1088</v>
      </c>
      <c r="E24" s="39">
        <v>3000</v>
      </c>
      <c r="F24" s="34">
        <v>9</v>
      </c>
      <c r="G24" s="34">
        <v>12</v>
      </c>
      <c r="H24" s="34">
        <v>15</v>
      </c>
      <c r="I24" s="34">
        <v>18</v>
      </c>
      <c r="J24" s="34">
        <v>24</v>
      </c>
      <c r="K24" s="34">
        <v>33.6</v>
      </c>
      <c r="L24" s="41"/>
      <c r="M24" s="41"/>
      <c r="N24" s="41"/>
      <c r="O24" s="41"/>
      <c r="P24" s="41"/>
      <c r="Q24" s="41"/>
      <c r="R24" s="41"/>
      <c r="S24" s="41"/>
      <c r="T24" s="41"/>
    </row>
    <row r="25" spans="1:20"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0">
      <c r="A26" s="671" t="s">
        <v>1089</v>
      </c>
      <c r="B26" s="671"/>
      <c r="C26" s="671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1"/>
      <c r="P26" s="671"/>
      <c r="Q26" s="41"/>
      <c r="R26" s="41"/>
      <c r="S26" s="41"/>
      <c r="T26" s="41"/>
    </row>
    <row r="27" spans="1:20">
      <c r="A27" s="671" t="s">
        <v>1090</v>
      </c>
      <c r="B27" s="671"/>
      <c r="C27" s="671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  <c r="O27" s="671"/>
      <c r="P27" s="671"/>
      <c r="Q27" s="41"/>
      <c r="R27" s="41"/>
      <c r="S27" s="41"/>
      <c r="T27" s="41"/>
    </row>
    <row r="28" spans="1:20">
      <c r="D28" s="2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0"/>
      <c r="P28" s="20"/>
      <c r="Q28" s="20"/>
      <c r="R28" s="20"/>
      <c r="S28" s="20"/>
      <c r="T28" s="20"/>
    </row>
    <row r="29" spans="1:20">
      <c r="D29" s="2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0"/>
      <c r="P29" s="20"/>
      <c r="Q29" s="20"/>
      <c r="R29" s="20"/>
      <c r="S29" s="20"/>
      <c r="T29" s="20"/>
    </row>
    <row r="30" spans="1:20">
      <c r="A30" s="671" t="s">
        <v>1091</v>
      </c>
      <c r="B30" s="671"/>
      <c r="C30" s="671"/>
      <c r="D30" s="671"/>
      <c r="E30" s="671"/>
      <c r="F30" s="671"/>
      <c r="G30" s="671"/>
      <c r="H30" s="671"/>
      <c r="I30" s="671"/>
      <c r="J30" s="671"/>
      <c r="K30" s="671"/>
      <c r="L30" s="671"/>
      <c r="M30" s="671"/>
      <c r="N30" s="671"/>
      <c r="O30" s="671"/>
      <c r="P30" s="671"/>
      <c r="Q30" s="41"/>
      <c r="R30" s="41"/>
      <c r="S30" s="41"/>
      <c r="T30" s="41"/>
    </row>
    <row r="31" spans="1:20">
      <c r="A31" s="671" t="s">
        <v>1092</v>
      </c>
      <c r="B31" s="671"/>
      <c r="C31" s="671"/>
      <c r="D31" s="671"/>
      <c r="E31" s="671"/>
      <c r="F31" s="671"/>
      <c r="G31" s="671"/>
      <c r="H31" s="671"/>
      <c r="I31" s="671"/>
      <c r="J31" s="671"/>
      <c r="K31" s="671"/>
      <c r="L31" s="671"/>
      <c r="M31" s="671"/>
      <c r="N31" s="671"/>
      <c r="O31" s="671"/>
      <c r="P31" s="671"/>
      <c r="Q31" s="41"/>
      <c r="R31" s="41"/>
      <c r="S31" s="41"/>
      <c r="T31" s="41"/>
    </row>
    <row r="32" spans="1:20"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5:14"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5:14"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5:14"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5:14"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5:14"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5:14"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5:14"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5:14">
      <c r="E40" s="22"/>
      <c r="F40" s="22"/>
      <c r="G40" s="22"/>
      <c r="H40" s="22"/>
      <c r="I40" s="22"/>
      <c r="J40" s="22"/>
      <c r="K40" s="22"/>
      <c r="L40" s="22"/>
      <c r="M40" s="22"/>
      <c r="N40" s="22"/>
    </row>
  </sheetData>
  <mergeCells count="21">
    <mergeCell ref="A31:P31"/>
    <mergeCell ref="D22:E22"/>
    <mergeCell ref="A26:P26"/>
    <mergeCell ref="A27:P27"/>
    <mergeCell ref="A30:P30"/>
    <mergeCell ref="D21:E21"/>
    <mergeCell ref="D16:K16"/>
    <mergeCell ref="D20:E20"/>
    <mergeCell ref="A1:P1"/>
    <mergeCell ref="A3:P3"/>
    <mergeCell ref="D6:K6"/>
    <mergeCell ref="M6:T6"/>
    <mergeCell ref="D7:E7"/>
    <mergeCell ref="D9:E9"/>
    <mergeCell ref="D8:E8"/>
    <mergeCell ref="D19:E19"/>
    <mergeCell ref="D10:E10"/>
    <mergeCell ref="D12:E12"/>
    <mergeCell ref="D11:E11"/>
    <mergeCell ref="D17:E17"/>
    <mergeCell ref="D18:E18"/>
  </mergeCells>
  <phoneticPr fontId="11" type="noConversion"/>
  <pageMargins left="0.49027777777777781" right="0.50972222222222219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6"/>
  <sheetViews>
    <sheetView zoomScaleSheetLayoutView="100" workbookViewId="0">
      <selection activeCell="A7" sqref="A7"/>
    </sheetView>
  </sheetViews>
  <sheetFormatPr defaultRowHeight="12.75"/>
  <cols>
    <col min="1" max="1" width="28.5703125" style="1" customWidth="1"/>
    <col min="2" max="2" width="28.28515625" customWidth="1"/>
    <col min="3" max="3" width="29.85546875" style="1" customWidth="1"/>
    <col min="4" max="4" width="9.7109375" customWidth="1"/>
  </cols>
  <sheetData>
    <row r="1" spans="1:5" ht="50.25" customHeight="1">
      <c r="A1" s="672" t="s">
        <v>1093</v>
      </c>
      <c r="B1" s="672"/>
      <c r="C1" s="672"/>
    </row>
    <row r="2" spans="1:5">
      <c r="A2" s="42" t="s">
        <v>1094</v>
      </c>
      <c r="B2" s="43"/>
      <c r="C2" s="43"/>
      <c r="D2" s="1"/>
    </row>
    <row r="3" spans="1:5">
      <c r="A3" s="44" t="s">
        <v>1095</v>
      </c>
      <c r="B3" s="44" t="s">
        <v>1096</v>
      </c>
      <c r="C3" s="44" t="s">
        <v>1098</v>
      </c>
      <c r="D3" s="45"/>
      <c r="E3" s="46"/>
    </row>
    <row r="4" spans="1:5">
      <c r="A4" s="44" t="s">
        <v>1099</v>
      </c>
      <c r="B4" s="47" t="s">
        <v>1100</v>
      </c>
      <c r="C4" s="44" t="s">
        <v>1101</v>
      </c>
      <c r="D4" s="48"/>
      <c r="E4" s="46"/>
    </row>
    <row r="5" spans="1:5">
      <c r="A5" s="49" t="s">
        <v>1102</v>
      </c>
      <c r="B5" s="47" t="s">
        <v>1103</v>
      </c>
      <c r="C5" s="47" t="s">
        <v>1310</v>
      </c>
      <c r="D5" s="48"/>
      <c r="E5" s="46"/>
    </row>
    <row r="6" spans="1:5">
      <c r="A6" s="47" t="s">
        <v>1311</v>
      </c>
      <c r="B6" s="49" t="s">
        <v>1312</v>
      </c>
      <c r="C6" s="49" t="s">
        <v>1313</v>
      </c>
      <c r="D6" s="48"/>
      <c r="E6" s="46"/>
    </row>
    <row r="7" spans="1:5">
      <c r="A7" s="47" t="s">
        <v>1314</v>
      </c>
      <c r="B7" s="47" t="s">
        <v>1315</v>
      </c>
      <c r="C7" s="47" t="s">
        <v>1316</v>
      </c>
      <c r="D7" s="48"/>
      <c r="E7" s="46"/>
    </row>
    <row r="8" spans="1:5">
      <c r="A8" s="47" t="s">
        <v>1317</v>
      </c>
      <c r="B8" s="47" t="s">
        <v>1318</v>
      </c>
      <c r="C8" s="47" t="s">
        <v>1319</v>
      </c>
      <c r="D8" s="48"/>
      <c r="E8" s="46"/>
    </row>
    <row r="9" spans="1:5">
      <c r="A9" s="47" t="s">
        <v>1320</v>
      </c>
      <c r="B9" s="47" t="s">
        <v>1321</v>
      </c>
      <c r="C9" s="47" t="s">
        <v>1322</v>
      </c>
      <c r="D9" s="48"/>
      <c r="E9" s="46"/>
    </row>
    <row r="10" spans="1:5">
      <c r="A10" s="47"/>
      <c r="B10" s="47"/>
      <c r="C10" s="47" t="s">
        <v>1323</v>
      </c>
      <c r="D10" s="48"/>
      <c r="E10" s="46"/>
    </row>
    <row r="11" spans="1:5">
      <c r="A11" s="47" t="s">
        <v>1324</v>
      </c>
      <c r="B11" s="47" t="s">
        <v>1325</v>
      </c>
      <c r="C11" s="49" t="s">
        <v>1326</v>
      </c>
      <c r="D11" s="48"/>
      <c r="E11" s="46"/>
    </row>
    <row r="12" spans="1:5">
      <c r="A12" s="47" t="s">
        <v>1327</v>
      </c>
      <c r="B12" s="47" t="s">
        <v>1329</v>
      </c>
      <c r="C12" s="47" t="s">
        <v>1330</v>
      </c>
      <c r="D12" s="48"/>
      <c r="E12" s="46"/>
    </row>
    <row r="13" spans="1:5">
      <c r="A13" s="47" t="s">
        <v>1331</v>
      </c>
      <c r="B13" s="49" t="s">
        <v>1332</v>
      </c>
      <c r="C13" s="47" t="s">
        <v>1334</v>
      </c>
      <c r="D13" s="48"/>
      <c r="E13" s="46"/>
    </row>
    <row r="14" spans="1:5">
      <c r="A14" s="47" t="s">
        <v>1335</v>
      </c>
      <c r="B14" s="47" t="s">
        <v>1336</v>
      </c>
      <c r="C14" s="47" t="s">
        <v>1337</v>
      </c>
      <c r="D14" s="48"/>
      <c r="E14" s="46"/>
    </row>
    <row r="15" spans="1:5">
      <c r="A15" s="47" t="s">
        <v>1338</v>
      </c>
      <c r="B15" s="47"/>
      <c r="C15" s="47" t="s">
        <v>1339</v>
      </c>
      <c r="D15" s="48"/>
      <c r="E15" s="46"/>
    </row>
    <row r="16" spans="1:5">
      <c r="A16" s="47" t="s">
        <v>1340</v>
      </c>
      <c r="B16" s="49" t="s">
        <v>1341</v>
      </c>
      <c r="C16" s="47" t="s">
        <v>1342</v>
      </c>
      <c r="D16" s="48"/>
      <c r="E16" s="46"/>
    </row>
    <row r="17" spans="1:5">
      <c r="A17" s="47" t="s">
        <v>1343</v>
      </c>
      <c r="B17" s="47" t="s">
        <v>1344</v>
      </c>
      <c r="C17" s="47" t="s">
        <v>1345</v>
      </c>
      <c r="D17" s="48"/>
      <c r="E17" s="46"/>
    </row>
    <row r="18" spans="1:5">
      <c r="A18" s="49" t="s">
        <v>1346</v>
      </c>
      <c r="B18" s="47" t="s">
        <v>1347</v>
      </c>
      <c r="C18" s="47" t="s">
        <v>1348</v>
      </c>
      <c r="D18" s="48"/>
      <c r="E18" s="46"/>
    </row>
    <row r="19" spans="1:5">
      <c r="A19" s="47" t="s">
        <v>1349</v>
      </c>
      <c r="B19" s="47" t="s">
        <v>1350</v>
      </c>
      <c r="C19" s="47" t="s">
        <v>1351</v>
      </c>
      <c r="D19" s="48"/>
      <c r="E19" s="46"/>
    </row>
    <row r="20" spans="1:5">
      <c r="A20" s="47" t="s">
        <v>1352</v>
      </c>
      <c r="B20" s="47" t="s">
        <v>1353</v>
      </c>
      <c r="C20" s="47" t="s">
        <v>1354</v>
      </c>
      <c r="D20" s="48"/>
      <c r="E20" s="46"/>
    </row>
    <row r="21" spans="1:5">
      <c r="A21" s="49" t="s">
        <v>1355</v>
      </c>
      <c r="B21" s="47" t="s">
        <v>1356</v>
      </c>
      <c r="C21" s="47" t="s">
        <v>1357</v>
      </c>
      <c r="D21" s="48"/>
      <c r="E21" s="46"/>
    </row>
    <row r="22" spans="1:5">
      <c r="A22" s="47" t="s">
        <v>1358</v>
      </c>
      <c r="B22" s="47" t="s">
        <v>1359</v>
      </c>
      <c r="C22" s="49" t="s">
        <v>1360</v>
      </c>
      <c r="D22" s="48"/>
      <c r="E22" s="46"/>
    </row>
    <row r="23" spans="1:5">
      <c r="A23" s="47" t="s">
        <v>1361</v>
      </c>
      <c r="B23" s="47" t="s">
        <v>1362</v>
      </c>
      <c r="C23" s="47" t="s">
        <v>1363</v>
      </c>
      <c r="D23" s="48"/>
      <c r="E23" s="46"/>
    </row>
    <row r="24" spans="1:5">
      <c r="A24" s="47" t="s">
        <v>1364</v>
      </c>
      <c r="B24" s="47" t="s">
        <v>1365</v>
      </c>
      <c r="C24" s="47" t="s">
        <v>1366</v>
      </c>
      <c r="D24" s="48"/>
      <c r="E24" s="46"/>
    </row>
    <row r="25" spans="1:5">
      <c r="A25" s="49" t="s">
        <v>1367</v>
      </c>
      <c r="B25" s="47" t="s">
        <v>6</v>
      </c>
      <c r="C25" s="47" t="s">
        <v>7</v>
      </c>
      <c r="D25" s="48"/>
      <c r="E25" s="46"/>
    </row>
    <row r="26" spans="1:5">
      <c r="A26" s="50" t="s">
        <v>8</v>
      </c>
      <c r="B26" s="49" t="s">
        <v>9</v>
      </c>
      <c r="C26" s="47" t="s">
        <v>10</v>
      </c>
      <c r="D26" s="48"/>
      <c r="E26" s="46"/>
    </row>
    <row r="27" spans="1:5">
      <c r="A27" s="47" t="s">
        <v>11</v>
      </c>
      <c r="B27" s="50" t="s">
        <v>12</v>
      </c>
      <c r="C27" s="49" t="s">
        <v>13</v>
      </c>
      <c r="D27" s="48"/>
      <c r="E27" s="46"/>
    </row>
    <row r="28" spans="1:5">
      <c r="A28" s="47" t="s">
        <v>14</v>
      </c>
      <c r="B28" s="47" t="s">
        <v>15</v>
      </c>
      <c r="C28" s="47" t="s">
        <v>16</v>
      </c>
      <c r="D28" s="48"/>
      <c r="E28" s="46"/>
    </row>
    <row r="29" spans="1:5">
      <c r="A29" s="47" t="s">
        <v>17</v>
      </c>
      <c r="B29" s="47" t="s">
        <v>18</v>
      </c>
      <c r="C29" s="49" t="s">
        <v>19</v>
      </c>
      <c r="D29" s="48"/>
      <c r="E29" s="46"/>
    </row>
    <row r="30" spans="1:5">
      <c r="A30" s="47" t="s">
        <v>20</v>
      </c>
      <c r="B30" s="47" t="s">
        <v>21</v>
      </c>
      <c r="C30" s="47" t="s">
        <v>22</v>
      </c>
      <c r="D30" s="48"/>
      <c r="E30" s="46"/>
    </row>
    <row r="31" spans="1:5">
      <c r="A31" s="47" t="s">
        <v>23</v>
      </c>
      <c r="B31" s="49" t="s">
        <v>24</v>
      </c>
      <c r="C31" s="47" t="s">
        <v>25</v>
      </c>
      <c r="D31" s="48"/>
      <c r="E31" s="46"/>
    </row>
    <row r="32" spans="1:5">
      <c r="A32" s="47" t="s">
        <v>26</v>
      </c>
      <c r="B32" s="47" t="s">
        <v>27</v>
      </c>
      <c r="C32" s="47" t="s">
        <v>28</v>
      </c>
      <c r="D32" s="48"/>
      <c r="E32" s="46"/>
    </row>
    <row r="33" spans="1:5">
      <c r="A33" s="47" t="s">
        <v>29</v>
      </c>
      <c r="B33" s="47" t="s">
        <v>30</v>
      </c>
      <c r="C33" s="47"/>
      <c r="D33" s="48"/>
      <c r="E33" s="46"/>
    </row>
    <row r="34" spans="1:5">
      <c r="A34" s="49" t="s">
        <v>31</v>
      </c>
      <c r="B34" s="47" t="s">
        <v>32</v>
      </c>
      <c r="C34" s="47" t="s">
        <v>33</v>
      </c>
      <c r="D34" s="48"/>
      <c r="E34" s="46"/>
    </row>
    <row r="35" spans="1:5">
      <c r="A35" s="47" t="s">
        <v>34</v>
      </c>
      <c r="B35" s="47" t="s">
        <v>52</v>
      </c>
      <c r="C35" s="47" t="s">
        <v>53</v>
      </c>
      <c r="D35" s="48"/>
      <c r="E35" s="46"/>
    </row>
    <row r="36" spans="1:5">
      <c r="A36" s="49" t="s">
        <v>54</v>
      </c>
      <c r="B36" s="47" t="s">
        <v>55</v>
      </c>
      <c r="C36" s="47" t="s">
        <v>56</v>
      </c>
      <c r="D36" s="48"/>
      <c r="E36" s="46"/>
    </row>
    <row r="37" spans="1:5">
      <c r="A37" s="47" t="s">
        <v>57</v>
      </c>
      <c r="B37" s="47" t="s">
        <v>58</v>
      </c>
      <c r="C37" s="47" t="s">
        <v>59</v>
      </c>
      <c r="D37" s="48"/>
      <c r="E37" s="46"/>
    </row>
    <row r="38" spans="1:5">
      <c r="A38" s="47" t="s">
        <v>60</v>
      </c>
      <c r="B38" s="47" t="s">
        <v>61</v>
      </c>
      <c r="C38" s="47" t="s">
        <v>62</v>
      </c>
      <c r="D38" s="48"/>
      <c r="E38" s="46"/>
    </row>
    <row r="39" spans="1:5">
      <c r="A39" s="49" t="s">
        <v>63</v>
      </c>
      <c r="B39" s="47" t="s">
        <v>64</v>
      </c>
      <c r="C39" s="47" t="s">
        <v>65</v>
      </c>
      <c r="D39" s="48"/>
      <c r="E39" s="46"/>
    </row>
    <row r="40" spans="1:5">
      <c r="A40" s="47" t="s">
        <v>66</v>
      </c>
      <c r="B40" s="47" t="s">
        <v>67</v>
      </c>
      <c r="C40" s="49" t="s">
        <v>68</v>
      </c>
      <c r="D40" s="48"/>
      <c r="E40" s="46"/>
    </row>
    <row r="41" spans="1:5">
      <c r="A41" s="47" t="s">
        <v>69</v>
      </c>
      <c r="B41" s="47" t="s">
        <v>70</v>
      </c>
      <c r="C41" s="47" t="s">
        <v>71</v>
      </c>
      <c r="D41" s="48"/>
      <c r="E41" s="46"/>
    </row>
    <row r="42" spans="1:5">
      <c r="A42" s="47" t="s">
        <v>72</v>
      </c>
      <c r="B42" s="47" t="s">
        <v>73</v>
      </c>
      <c r="C42" s="49" t="s">
        <v>74</v>
      </c>
      <c r="D42" s="48"/>
      <c r="E42" s="46"/>
    </row>
    <row r="43" spans="1:5">
      <c r="A43" s="47" t="s">
        <v>75</v>
      </c>
      <c r="B43" s="47" t="s">
        <v>76</v>
      </c>
      <c r="C43" s="47" t="s">
        <v>77</v>
      </c>
      <c r="D43" s="48"/>
      <c r="E43" s="46"/>
    </row>
    <row r="44" spans="1:5">
      <c r="A44" s="47" t="s">
        <v>78</v>
      </c>
      <c r="B44" s="47" t="s">
        <v>79</v>
      </c>
      <c r="C44" s="47" t="s">
        <v>80</v>
      </c>
      <c r="D44" s="48"/>
      <c r="E44" s="46"/>
    </row>
    <row r="45" spans="1:5">
      <c r="A45" s="47" t="s">
        <v>81</v>
      </c>
      <c r="B45" s="47" t="s">
        <v>82</v>
      </c>
      <c r="C45" s="47" t="s">
        <v>83</v>
      </c>
      <c r="D45" s="48"/>
      <c r="E45" s="46"/>
    </row>
    <row r="46" spans="1:5">
      <c r="A46" s="47" t="s">
        <v>84</v>
      </c>
      <c r="B46" s="47" t="s">
        <v>85</v>
      </c>
      <c r="C46" s="47" t="s">
        <v>86</v>
      </c>
      <c r="D46" s="48"/>
      <c r="E46" s="46"/>
    </row>
    <row r="47" spans="1:5">
      <c r="A47"/>
      <c r="B47" s="47" t="s">
        <v>87</v>
      </c>
      <c r="C47"/>
      <c r="D47" s="46"/>
      <c r="E47" s="46"/>
    </row>
    <row r="48" spans="1:5">
      <c r="A48" s="45"/>
      <c r="B48" s="47" t="s">
        <v>88</v>
      </c>
      <c r="C48" s="45"/>
      <c r="D48" s="46"/>
      <c r="E48" s="46"/>
    </row>
    <row r="49" spans="1:5">
      <c r="A49" s="45"/>
      <c r="C49" s="45"/>
      <c r="D49" s="46"/>
      <c r="E49" s="46"/>
    </row>
    <row r="50" spans="1:5">
      <c r="A50" s="45"/>
      <c r="B50" s="46"/>
      <c r="C50" s="45"/>
      <c r="D50" s="46"/>
      <c r="E50" s="46"/>
    </row>
    <row r="51" spans="1:5">
      <c r="A51" s="45"/>
      <c r="B51" s="46"/>
      <c r="C51" s="45"/>
      <c r="D51" s="46"/>
      <c r="E51" s="46"/>
    </row>
    <row r="52" spans="1:5">
      <c r="A52" s="45"/>
      <c r="B52" s="46"/>
      <c r="C52" s="45"/>
      <c r="D52" s="46"/>
      <c r="E52" s="46"/>
    </row>
    <row r="53" spans="1:5">
      <c r="A53" s="45"/>
      <c r="B53" s="46"/>
      <c r="C53" s="45"/>
      <c r="D53" s="46"/>
      <c r="E53" s="46"/>
    </row>
    <row r="54" spans="1:5">
      <c r="A54" s="45"/>
      <c r="B54" s="46"/>
      <c r="C54" s="45"/>
      <c r="D54" s="46"/>
      <c r="E54" s="46"/>
    </row>
    <row r="55" spans="1:5">
      <c r="A55" s="45"/>
      <c r="B55" s="46"/>
      <c r="C55" s="45"/>
      <c r="D55" s="46"/>
      <c r="E55" s="46"/>
    </row>
    <row r="56" spans="1:5">
      <c r="A56" s="45"/>
      <c r="B56" s="46"/>
      <c r="C56" s="45"/>
      <c r="D56" s="46"/>
      <c r="E56" s="46"/>
    </row>
    <row r="57" spans="1:5">
      <c r="A57" s="45"/>
      <c r="B57" s="46"/>
      <c r="C57" s="45"/>
      <c r="D57" s="46"/>
      <c r="E57" s="46"/>
    </row>
    <row r="58" spans="1:5">
      <c r="A58" s="45"/>
      <c r="B58" s="46"/>
      <c r="C58" s="45"/>
      <c r="D58" s="46"/>
      <c r="E58" s="46"/>
    </row>
    <row r="59" spans="1:5">
      <c r="A59" s="45"/>
      <c r="B59" s="46"/>
      <c r="C59" s="45"/>
      <c r="D59" s="46"/>
      <c r="E59" s="46"/>
    </row>
    <row r="60" spans="1:5">
      <c r="A60" s="45"/>
      <c r="B60" s="46"/>
      <c r="C60" s="45"/>
      <c r="D60" s="46"/>
      <c r="E60" s="46"/>
    </row>
    <row r="61" spans="1:5">
      <c r="A61" s="45"/>
      <c r="B61" s="46"/>
      <c r="C61" s="45"/>
      <c r="D61" s="46"/>
      <c r="E61" s="46"/>
    </row>
    <row r="62" spans="1:5">
      <c r="A62" s="45"/>
      <c r="B62" s="46"/>
      <c r="C62" s="45"/>
      <c r="D62" s="46"/>
      <c r="E62" s="46"/>
    </row>
    <row r="63" spans="1:5">
      <c r="A63" s="45"/>
      <c r="B63" s="46"/>
      <c r="C63" s="45"/>
      <c r="D63" s="46"/>
      <c r="E63" s="46"/>
    </row>
    <row r="64" spans="1:5">
      <c r="A64" s="45"/>
      <c r="B64" s="46"/>
      <c r="C64" s="45"/>
      <c r="D64" s="46"/>
      <c r="E64" s="46"/>
    </row>
    <row r="65" spans="1:5">
      <c r="A65" s="45"/>
      <c r="B65" s="46"/>
      <c r="C65" s="45"/>
      <c r="D65" s="46"/>
      <c r="E65" s="46"/>
    </row>
    <row r="66" spans="1:5">
      <c r="A66" s="45"/>
      <c r="B66" s="46"/>
      <c r="C66" s="45"/>
      <c r="D66" s="46"/>
      <c r="E66" s="46"/>
    </row>
    <row r="67" spans="1:5">
      <c r="A67" s="45"/>
      <c r="B67" s="46"/>
      <c r="C67" s="45"/>
      <c r="D67" s="46"/>
      <c r="E67" s="46"/>
    </row>
    <row r="68" spans="1:5">
      <c r="A68" s="45"/>
      <c r="B68" s="46"/>
      <c r="C68" s="45"/>
      <c r="D68" s="46"/>
      <c r="E68" s="46"/>
    </row>
    <row r="69" spans="1:5">
      <c r="A69" s="45"/>
      <c r="B69" s="46"/>
      <c r="C69" s="45"/>
      <c r="D69" s="46"/>
      <c r="E69" s="46"/>
    </row>
    <row r="70" spans="1:5">
      <c r="A70" s="45"/>
      <c r="B70" s="46"/>
      <c r="C70" s="45"/>
      <c r="D70" s="46"/>
      <c r="E70" s="46"/>
    </row>
    <row r="71" spans="1:5">
      <c r="A71" s="45"/>
      <c r="B71" s="46"/>
      <c r="C71" s="45"/>
      <c r="D71" s="46"/>
      <c r="E71" s="46"/>
    </row>
    <row r="72" spans="1:5">
      <c r="A72" s="45"/>
      <c r="B72" s="46"/>
      <c r="C72" s="45"/>
      <c r="D72" s="46"/>
      <c r="E72" s="46"/>
    </row>
    <row r="73" spans="1:5">
      <c r="A73" s="45"/>
      <c r="B73" s="46"/>
      <c r="C73" s="45"/>
      <c r="D73" s="46"/>
      <c r="E73" s="46"/>
    </row>
    <row r="74" spans="1:5">
      <c r="A74" s="45"/>
      <c r="B74" s="46"/>
      <c r="C74" s="45"/>
      <c r="D74" s="46"/>
      <c r="E74" s="46"/>
    </row>
    <row r="75" spans="1:5">
      <c r="A75" s="45"/>
      <c r="B75" s="46"/>
      <c r="C75" s="45"/>
      <c r="D75" s="46"/>
      <c r="E75" s="46"/>
    </row>
    <row r="76" spans="1:5">
      <c r="A76" s="45"/>
      <c r="B76" s="46"/>
      <c r="C76" s="45"/>
      <c r="D76" s="46"/>
      <c r="E76" s="46"/>
    </row>
    <row r="77" spans="1:5">
      <c r="A77" s="45"/>
      <c r="B77" s="46"/>
      <c r="C77" s="45"/>
      <c r="D77" s="46"/>
      <c r="E77" s="46"/>
    </row>
    <row r="78" spans="1:5">
      <c r="A78" s="45"/>
      <c r="B78" s="46"/>
      <c r="C78" s="45"/>
      <c r="D78" s="46"/>
      <c r="E78" s="46"/>
    </row>
    <row r="79" spans="1:5">
      <c r="A79" s="45"/>
      <c r="B79" s="46"/>
      <c r="C79" s="45"/>
      <c r="D79" s="46"/>
      <c r="E79" s="46"/>
    </row>
    <row r="80" spans="1:5">
      <c r="A80" s="45"/>
      <c r="B80" s="46"/>
      <c r="C80" s="45"/>
      <c r="D80" s="46"/>
      <c r="E80" s="46"/>
    </row>
    <row r="81" spans="1:5">
      <c r="A81" s="45"/>
      <c r="B81" s="46"/>
      <c r="C81" s="45"/>
      <c r="D81" s="46"/>
      <c r="E81" s="46"/>
    </row>
    <row r="82" spans="1:5">
      <c r="A82" s="45"/>
      <c r="B82" s="46"/>
      <c r="C82" s="45"/>
      <c r="D82" s="46"/>
      <c r="E82" s="46"/>
    </row>
    <row r="83" spans="1:5">
      <c r="A83" s="45"/>
      <c r="B83" s="46"/>
      <c r="C83" s="45"/>
      <c r="D83" s="46"/>
      <c r="E83" s="46"/>
    </row>
    <row r="84" spans="1:5">
      <c r="A84" s="45"/>
      <c r="B84" s="46"/>
      <c r="C84" s="45"/>
      <c r="D84" s="46"/>
      <c r="E84" s="46"/>
    </row>
    <row r="85" spans="1:5">
      <c r="A85" s="45"/>
      <c r="B85" s="46"/>
      <c r="C85" s="45"/>
      <c r="D85" s="46"/>
      <c r="E85" s="46"/>
    </row>
    <row r="86" spans="1:5">
      <c r="A86" s="45"/>
      <c r="B86" s="46"/>
      <c r="C86" s="45"/>
      <c r="D86" s="46"/>
      <c r="E86" s="46"/>
    </row>
    <row r="87" spans="1:5">
      <c r="A87" s="45"/>
      <c r="B87" s="46"/>
      <c r="C87" s="45"/>
      <c r="D87" s="46"/>
      <c r="E87" s="46"/>
    </row>
    <row r="88" spans="1:5">
      <c r="A88" s="45"/>
      <c r="B88" s="46"/>
      <c r="C88" s="45"/>
      <c r="D88" s="46"/>
      <c r="E88" s="46"/>
    </row>
    <row r="89" spans="1:5">
      <c r="A89" s="45"/>
      <c r="B89" s="46"/>
      <c r="C89" s="45"/>
      <c r="D89" s="46"/>
      <c r="E89" s="46"/>
    </row>
    <row r="90" spans="1:5">
      <c r="A90" s="45"/>
      <c r="B90" s="46"/>
      <c r="C90" s="45"/>
      <c r="D90" s="46"/>
      <c r="E90" s="46"/>
    </row>
    <row r="91" spans="1:5">
      <c r="A91" s="45"/>
      <c r="B91" s="46"/>
      <c r="C91" s="45"/>
      <c r="D91" s="46"/>
      <c r="E91" s="46"/>
    </row>
    <row r="92" spans="1:5">
      <c r="A92" s="45"/>
      <c r="B92" s="46"/>
      <c r="C92" s="45"/>
      <c r="D92" s="46"/>
      <c r="E92" s="46"/>
    </row>
    <row r="93" spans="1:5">
      <c r="A93" s="45"/>
      <c r="B93" s="46"/>
      <c r="C93" s="45"/>
      <c r="D93" s="46"/>
      <c r="E93" s="46"/>
    </row>
    <row r="94" spans="1:5">
      <c r="A94" s="45"/>
      <c r="B94" s="46"/>
      <c r="C94" s="45"/>
      <c r="D94" s="46"/>
      <c r="E94" s="46"/>
    </row>
    <row r="95" spans="1:5">
      <c r="A95" s="45"/>
      <c r="B95" s="46"/>
      <c r="C95" s="45"/>
      <c r="D95" s="46"/>
      <c r="E95" s="46"/>
    </row>
    <row r="96" spans="1:5">
      <c r="A96" s="45"/>
      <c r="B96" s="46"/>
      <c r="C96" s="45"/>
      <c r="D96" s="46"/>
      <c r="E96" s="46"/>
    </row>
    <row r="97" spans="1:5">
      <c r="A97" s="45"/>
      <c r="B97" s="46"/>
      <c r="C97" s="45"/>
      <c r="D97" s="46"/>
      <c r="E97" s="46"/>
    </row>
    <row r="98" spans="1:5">
      <c r="A98" s="45"/>
      <c r="B98" s="46"/>
      <c r="C98" s="45"/>
      <c r="D98" s="46"/>
      <c r="E98" s="46"/>
    </row>
    <row r="99" spans="1:5">
      <c r="A99" s="45"/>
      <c r="B99" s="46"/>
      <c r="C99" s="45"/>
      <c r="D99" s="46"/>
      <c r="E99" s="46"/>
    </row>
    <row r="100" spans="1:5">
      <c r="A100" s="45"/>
      <c r="B100" s="46"/>
      <c r="C100" s="45"/>
      <c r="D100" s="46"/>
      <c r="E100" s="46"/>
    </row>
    <row r="101" spans="1:5">
      <c r="A101" s="45"/>
      <c r="B101" s="46"/>
      <c r="C101" s="45"/>
      <c r="D101" s="46"/>
      <c r="E101" s="46"/>
    </row>
    <row r="102" spans="1:5">
      <c r="A102" s="45"/>
      <c r="B102" s="46"/>
      <c r="C102" s="45"/>
      <c r="D102" s="46"/>
      <c r="E102" s="46"/>
    </row>
    <row r="103" spans="1:5">
      <c r="A103" s="45"/>
      <c r="B103" s="46"/>
      <c r="C103" s="45"/>
      <c r="D103" s="46"/>
      <c r="E103" s="46"/>
    </row>
    <row r="104" spans="1:5">
      <c r="A104" s="45"/>
      <c r="B104" s="46"/>
      <c r="C104" s="45"/>
      <c r="D104" s="46"/>
      <c r="E104" s="46"/>
    </row>
    <row r="105" spans="1:5">
      <c r="A105" s="45"/>
      <c r="B105" s="46"/>
      <c r="C105" s="45"/>
      <c r="D105" s="46"/>
      <c r="E105" s="46"/>
    </row>
    <row r="106" spans="1:5">
      <c r="A106" s="45"/>
      <c r="B106" s="46"/>
      <c r="C106" s="45"/>
      <c r="D106" s="46"/>
      <c r="E106" s="46"/>
    </row>
    <row r="107" spans="1:5">
      <c r="A107" s="45"/>
      <c r="B107" s="46"/>
      <c r="C107" s="45"/>
      <c r="D107" s="46"/>
      <c r="E107" s="46"/>
    </row>
    <row r="108" spans="1:5">
      <c r="A108" s="45"/>
      <c r="B108" s="46"/>
      <c r="C108" s="45"/>
      <c r="D108" s="46"/>
      <c r="E108" s="46"/>
    </row>
    <row r="109" spans="1:5">
      <c r="A109" s="45"/>
      <c r="B109" s="46"/>
      <c r="C109" s="45"/>
      <c r="D109" s="46"/>
      <c r="E109" s="46"/>
    </row>
    <row r="110" spans="1:5">
      <c r="A110" s="45"/>
      <c r="B110" s="46"/>
      <c r="C110" s="45"/>
      <c r="D110" s="46"/>
      <c r="E110" s="46"/>
    </row>
    <row r="111" spans="1:5">
      <c r="A111" s="45"/>
      <c r="B111" s="46"/>
      <c r="C111" s="45"/>
      <c r="D111" s="46"/>
      <c r="E111" s="46"/>
    </row>
    <row r="112" spans="1:5">
      <c r="A112" s="45"/>
      <c r="B112" s="46"/>
      <c r="C112" s="45"/>
      <c r="D112" s="46"/>
      <c r="E112" s="46"/>
    </row>
    <row r="113" spans="1:5">
      <c r="A113" s="45"/>
      <c r="B113" s="46"/>
      <c r="C113" s="45"/>
      <c r="D113" s="46"/>
      <c r="E113" s="46"/>
    </row>
    <row r="114" spans="1:5">
      <c r="A114" s="45"/>
      <c r="B114" s="46"/>
      <c r="C114" s="45"/>
      <c r="D114" s="46"/>
      <c r="E114" s="46"/>
    </row>
    <row r="115" spans="1:5">
      <c r="A115" s="45"/>
      <c r="B115" s="46"/>
      <c r="C115" s="45"/>
      <c r="D115" s="46"/>
      <c r="E115" s="46"/>
    </row>
    <row r="116" spans="1:5">
      <c r="A116" s="45"/>
      <c r="B116" s="46"/>
      <c r="C116" s="45"/>
      <c r="D116" s="46"/>
      <c r="E116" s="46"/>
    </row>
    <row r="117" spans="1:5">
      <c r="A117" s="45"/>
      <c r="B117" s="46"/>
      <c r="C117" s="45"/>
      <c r="D117" s="46"/>
      <c r="E117" s="46"/>
    </row>
    <row r="118" spans="1:5">
      <c r="A118" s="45"/>
      <c r="B118" s="46"/>
      <c r="C118" s="45"/>
      <c r="D118" s="46"/>
      <c r="E118" s="46"/>
    </row>
    <row r="119" spans="1:5">
      <c r="A119" s="45"/>
      <c r="B119" s="46"/>
      <c r="C119" s="45"/>
      <c r="D119" s="46"/>
      <c r="E119" s="46"/>
    </row>
    <row r="120" spans="1:5">
      <c r="A120" s="45"/>
      <c r="B120" s="46"/>
      <c r="C120" s="45"/>
      <c r="D120" s="46"/>
      <c r="E120" s="46"/>
    </row>
    <row r="121" spans="1:5">
      <c r="A121" s="45"/>
      <c r="B121" s="46"/>
      <c r="C121" s="45"/>
      <c r="D121" s="46"/>
      <c r="E121" s="46"/>
    </row>
    <row r="122" spans="1:5">
      <c r="A122" s="45"/>
      <c r="B122" s="46"/>
      <c r="C122" s="45"/>
      <c r="D122" s="46"/>
      <c r="E122" s="46"/>
    </row>
    <row r="123" spans="1:5">
      <c r="A123" s="45"/>
      <c r="B123" s="46"/>
      <c r="C123" s="45"/>
      <c r="D123" s="46"/>
      <c r="E123" s="46"/>
    </row>
    <row r="124" spans="1:5">
      <c r="A124" s="45"/>
      <c r="B124" s="46"/>
      <c r="C124" s="45"/>
      <c r="D124" s="46"/>
      <c r="E124" s="46"/>
    </row>
    <row r="125" spans="1:5">
      <c r="A125" s="45"/>
      <c r="B125" s="46"/>
      <c r="C125" s="45"/>
      <c r="D125" s="46"/>
      <c r="E125" s="46"/>
    </row>
    <row r="126" spans="1:5">
      <c r="A126" s="45"/>
      <c r="B126" s="46"/>
      <c r="C126" s="45"/>
      <c r="D126" s="46"/>
      <c r="E126" s="46"/>
    </row>
    <row r="127" spans="1:5">
      <c r="A127" s="45"/>
      <c r="B127" s="46"/>
      <c r="C127" s="45"/>
      <c r="D127" s="46"/>
      <c r="E127" s="46"/>
    </row>
    <row r="128" spans="1:5">
      <c r="A128" s="45"/>
      <c r="B128" s="46"/>
      <c r="C128" s="45"/>
      <c r="D128" s="46"/>
      <c r="E128" s="46"/>
    </row>
    <row r="129" spans="1:5">
      <c r="A129" s="45"/>
      <c r="B129" s="46"/>
      <c r="C129" s="45"/>
      <c r="D129" s="46"/>
      <c r="E129" s="46"/>
    </row>
    <row r="130" spans="1:5">
      <c r="A130" s="45"/>
      <c r="B130" s="46"/>
      <c r="C130" s="45"/>
      <c r="D130" s="46"/>
      <c r="E130" s="46"/>
    </row>
    <row r="131" spans="1:5">
      <c r="A131" s="45"/>
      <c r="B131" s="46"/>
      <c r="C131" s="45"/>
      <c r="D131" s="46"/>
      <c r="E131" s="46"/>
    </row>
    <row r="132" spans="1:5">
      <c r="A132" s="45"/>
      <c r="B132" s="46"/>
      <c r="C132" s="45"/>
      <c r="D132" s="46"/>
      <c r="E132" s="46"/>
    </row>
    <row r="133" spans="1:5">
      <c r="A133" s="45"/>
      <c r="B133" s="46"/>
      <c r="C133" s="45"/>
      <c r="D133" s="46"/>
      <c r="E133" s="46"/>
    </row>
    <row r="134" spans="1:5">
      <c r="A134" s="45"/>
      <c r="B134" s="46"/>
      <c r="C134" s="45"/>
      <c r="D134" s="46"/>
      <c r="E134" s="46"/>
    </row>
    <row r="135" spans="1:5">
      <c r="A135" s="45"/>
      <c r="B135" s="46"/>
      <c r="C135" s="45"/>
      <c r="D135" s="46"/>
      <c r="E135" s="46"/>
    </row>
    <row r="136" spans="1:5">
      <c r="A136" s="45"/>
      <c r="B136" s="46"/>
      <c r="C136" s="45"/>
      <c r="D136" s="46"/>
      <c r="E136" s="46"/>
    </row>
    <row r="137" spans="1:5">
      <c r="A137" s="45"/>
      <c r="B137" s="46"/>
      <c r="C137" s="45"/>
      <c r="D137" s="46"/>
      <c r="E137" s="46"/>
    </row>
    <row r="138" spans="1:5">
      <c r="A138" s="45"/>
      <c r="B138" s="46"/>
      <c r="C138" s="45"/>
      <c r="D138" s="46"/>
      <c r="E138" s="46"/>
    </row>
    <row r="139" spans="1:5">
      <c r="A139" s="45"/>
      <c r="B139" s="46"/>
      <c r="C139" s="45"/>
      <c r="D139" s="46"/>
      <c r="E139" s="46"/>
    </row>
    <row r="140" spans="1:5">
      <c r="A140" s="45"/>
      <c r="B140" s="46"/>
      <c r="C140" s="45"/>
      <c r="D140" s="46"/>
      <c r="E140" s="46"/>
    </row>
    <row r="141" spans="1:5">
      <c r="A141" s="45"/>
      <c r="B141" s="46"/>
      <c r="C141" s="45"/>
      <c r="D141" s="46"/>
      <c r="E141" s="46"/>
    </row>
    <row r="142" spans="1:5">
      <c r="A142" s="45"/>
      <c r="B142" s="46"/>
      <c r="C142" s="45"/>
      <c r="D142" s="46"/>
      <c r="E142" s="46"/>
    </row>
    <row r="143" spans="1:5">
      <c r="A143" s="45"/>
      <c r="B143" s="46"/>
      <c r="C143" s="45"/>
      <c r="D143" s="46"/>
      <c r="E143" s="46"/>
    </row>
    <row r="144" spans="1:5">
      <c r="A144" s="45"/>
      <c r="B144" s="46"/>
      <c r="C144" s="45"/>
      <c r="D144" s="46"/>
      <c r="E144" s="46"/>
    </row>
    <row r="145" spans="1:5">
      <c r="A145" s="45"/>
      <c r="B145" s="46"/>
      <c r="C145" s="45"/>
      <c r="D145" s="46"/>
      <c r="E145" s="46"/>
    </row>
    <row r="146" spans="1:5">
      <c r="A146" s="45"/>
      <c r="B146" s="46"/>
      <c r="C146" s="45"/>
      <c r="D146" s="46"/>
      <c r="E146" s="46"/>
    </row>
    <row r="147" spans="1:5">
      <c r="A147" s="45"/>
      <c r="B147" s="46"/>
      <c r="C147" s="45"/>
      <c r="D147" s="46"/>
      <c r="E147" s="46"/>
    </row>
    <row r="148" spans="1:5">
      <c r="A148" s="45"/>
      <c r="B148" s="46"/>
      <c r="C148" s="45"/>
      <c r="D148" s="46"/>
      <c r="E148" s="46"/>
    </row>
    <row r="149" spans="1:5">
      <c r="A149" s="45"/>
      <c r="B149" s="46"/>
      <c r="C149" s="45"/>
      <c r="D149" s="46"/>
      <c r="E149" s="46"/>
    </row>
    <row r="150" spans="1:5">
      <c r="A150" s="45"/>
      <c r="B150" s="46"/>
      <c r="C150" s="45"/>
      <c r="D150" s="46"/>
      <c r="E150" s="46"/>
    </row>
    <row r="151" spans="1:5">
      <c r="A151" s="45"/>
      <c r="B151" s="46"/>
      <c r="C151" s="45"/>
      <c r="D151" s="46"/>
      <c r="E151" s="46"/>
    </row>
    <row r="152" spans="1:5">
      <c r="A152" s="45"/>
      <c r="B152" s="46"/>
      <c r="C152" s="45"/>
      <c r="D152" s="46"/>
      <c r="E152" s="46"/>
    </row>
    <row r="153" spans="1:5">
      <c r="A153" s="45"/>
      <c r="B153" s="46"/>
      <c r="C153" s="45"/>
      <c r="D153" s="46"/>
      <c r="E153" s="46"/>
    </row>
    <row r="154" spans="1:5">
      <c r="A154" s="45"/>
      <c r="B154" s="46"/>
      <c r="C154" s="45"/>
      <c r="D154" s="46"/>
      <c r="E154" s="46"/>
    </row>
    <row r="155" spans="1:5">
      <c r="A155" s="45"/>
      <c r="B155" s="46"/>
      <c r="C155" s="45"/>
      <c r="D155" s="46"/>
      <c r="E155" s="46"/>
    </row>
    <row r="156" spans="1:5">
      <c r="A156" s="45"/>
      <c r="B156" s="46"/>
      <c r="C156" s="45"/>
      <c r="D156" s="46"/>
      <c r="E156" s="46"/>
    </row>
    <row r="157" spans="1:5">
      <c r="A157" s="45"/>
      <c r="B157" s="46"/>
      <c r="C157" s="45"/>
      <c r="D157" s="46"/>
      <c r="E157" s="46"/>
    </row>
    <row r="158" spans="1:5">
      <c r="A158" s="45"/>
      <c r="B158" s="46"/>
      <c r="C158" s="45"/>
      <c r="D158" s="46"/>
      <c r="E158" s="46"/>
    </row>
    <row r="159" spans="1:5">
      <c r="A159" s="45"/>
      <c r="B159" s="46"/>
      <c r="C159" s="45"/>
      <c r="D159" s="46"/>
      <c r="E159" s="46"/>
    </row>
    <row r="160" spans="1:5">
      <c r="A160" s="45"/>
      <c r="B160" s="46"/>
      <c r="C160" s="45"/>
      <c r="D160" s="46"/>
      <c r="E160" s="46"/>
    </row>
    <row r="161" spans="1:5">
      <c r="A161" s="45"/>
      <c r="B161" s="46"/>
      <c r="C161" s="45"/>
      <c r="D161" s="46"/>
      <c r="E161" s="46"/>
    </row>
    <row r="162" spans="1:5">
      <c r="A162" s="45"/>
      <c r="B162" s="46"/>
      <c r="C162" s="45"/>
      <c r="D162" s="46"/>
      <c r="E162" s="46"/>
    </row>
    <row r="163" spans="1:5">
      <c r="A163" s="45"/>
      <c r="B163" s="46"/>
      <c r="C163" s="45"/>
      <c r="D163" s="46"/>
      <c r="E163" s="46"/>
    </row>
    <row r="164" spans="1:5">
      <c r="A164" s="45"/>
      <c r="B164" s="46"/>
      <c r="C164" s="45"/>
      <c r="D164" s="46"/>
      <c r="E164" s="46"/>
    </row>
    <row r="165" spans="1:5">
      <c r="A165" s="45"/>
      <c r="B165" s="46"/>
      <c r="C165" s="45"/>
      <c r="D165" s="46"/>
      <c r="E165" s="46"/>
    </row>
    <row r="166" spans="1:5">
      <c r="A166" s="45"/>
      <c r="B166" s="46"/>
      <c r="C166" s="45"/>
      <c r="D166" s="46"/>
      <c r="E166" s="46"/>
    </row>
    <row r="167" spans="1:5">
      <c r="A167" s="45"/>
      <c r="B167" s="46"/>
      <c r="C167" s="45"/>
      <c r="D167" s="46"/>
      <c r="E167" s="46"/>
    </row>
    <row r="168" spans="1:5">
      <c r="A168" s="45"/>
      <c r="B168" s="46"/>
      <c r="C168" s="45"/>
      <c r="D168" s="46"/>
      <c r="E168" s="46"/>
    </row>
    <row r="169" spans="1:5">
      <c r="A169" s="45"/>
      <c r="B169" s="46"/>
      <c r="C169" s="45"/>
      <c r="D169" s="46"/>
      <c r="E169" s="46"/>
    </row>
    <row r="170" spans="1:5">
      <c r="A170" s="45"/>
      <c r="B170" s="46"/>
      <c r="C170" s="45"/>
      <c r="D170" s="46"/>
      <c r="E170" s="46"/>
    </row>
    <row r="171" spans="1:5">
      <c r="A171" s="45"/>
      <c r="B171" s="46"/>
      <c r="C171" s="45"/>
      <c r="D171" s="46"/>
      <c r="E171" s="46"/>
    </row>
    <row r="172" spans="1:5">
      <c r="A172" s="45"/>
      <c r="B172" s="46"/>
      <c r="C172" s="45"/>
      <c r="D172" s="46"/>
      <c r="E172" s="46"/>
    </row>
    <row r="173" spans="1:5">
      <c r="A173" s="45"/>
      <c r="B173" s="46"/>
      <c r="C173" s="45"/>
      <c r="D173" s="46"/>
      <c r="E173" s="46"/>
    </row>
    <row r="174" spans="1:5">
      <c r="A174" s="45"/>
      <c r="B174" s="46"/>
      <c r="C174" s="45"/>
      <c r="D174" s="46"/>
      <c r="E174" s="46"/>
    </row>
    <row r="175" spans="1:5">
      <c r="A175" s="45"/>
      <c r="B175" s="46"/>
      <c r="C175" s="45"/>
      <c r="D175" s="46"/>
      <c r="E175" s="46"/>
    </row>
    <row r="176" spans="1:5">
      <c r="A176" s="45"/>
      <c r="B176" s="46"/>
      <c r="C176" s="45"/>
      <c r="D176" s="46"/>
      <c r="E176" s="46"/>
    </row>
  </sheetData>
  <mergeCells count="1">
    <mergeCell ref="A1:C1"/>
  </mergeCells>
  <phoneticPr fontId="11" type="noConversion"/>
  <printOptions horizontalCentered="1"/>
  <pageMargins left="0.78749999999999998" right="0.78749999999999998" top="0.59027777777777779" bottom="0.55000000000000004" header="0.51180555555555562" footer="0.51180555555555562"/>
  <pageSetup paperSize="9" scale="9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Прайс основной_</vt:lpstr>
      <vt:lpstr>Бланки на заказ</vt:lpstr>
      <vt:lpstr>Содержание</vt:lpstr>
      <vt:lpstr>'Бланки на заказ'!Область_печати</vt:lpstr>
      <vt:lpstr>'Прайс основной_'!Область_печати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2013-02-14T13:50:52Z</cp:lastPrinted>
  <dcterms:created xsi:type="dcterms:W3CDTF">2013-02-04T15:20:36Z</dcterms:created>
  <dcterms:modified xsi:type="dcterms:W3CDTF">2013-03-25T10:41:54Z</dcterms:modified>
</cp:coreProperties>
</file>